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模具1（正式）" sheetId="1" r:id="rId1"/>
    <sheet name="模具2（正式）" sheetId="2" r:id="rId2"/>
  </sheets>
  <definedNames/>
  <calcPr fullCalcOnLoad="1"/>
</workbook>
</file>

<file path=xl/comments2.xml><?xml version="1.0" encoding="utf-8"?>
<comments xmlns="http://schemas.openxmlformats.org/spreadsheetml/2006/main">
  <authors>
    <author>cxkb</author>
  </authors>
  <commentList>
    <comment ref="I38" authorId="0">
      <text>
        <r>
          <rPr>
            <b/>
            <sz val="9"/>
            <rFont val="宋体"/>
            <family val="0"/>
          </rPr>
          <t>cxkb:</t>
        </r>
        <r>
          <rPr>
            <sz val="9"/>
            <rFont val="宋体"/>
            <family val="0"/>
          </rPr>
          <t xml:space="preserve">
实践环节周次总和*16</t>
        </r>
      </text>
    </comment>
  </commentList>
</comments>
</file>

<file path=xl/sharedStrings.xml><?xml version="1.0" encoding="utf-8"?>
<sst xmlns="http://schemas.openxmlformats.org/spreadsheetml/2006/main" count="183" uniqueCount="140">
  <si>
    <t>课程类别</t>
  </si>
  <si>
    <t>课程名称</t>
  </si>
  <si>
    <t>学分</t>
  </si>
  <si>
    <t>考核类型</t>
  </si>
  <si>
    <t>一</t>
  </si>
  <si>
    <t>二</t>
  </si>
  <si>
    <t>三</t>
  </si>
  <si>
    <t>四</t>
  </si>
  <si>
    <t>+</t>
  </si>
  <si>
    <t>马克思主义基本原理</t>
  </si>
  <si>
    <t>形势与政策</t>
  </si>
  <si>
    <t>就业指导</t>
  </si>
  <si>
    <t>军训</t>
  </si>
  <si>
    <t>2周</t>
  </si>
  <si>
    <t>线性代数</t>
  </si>
  <si>
    <t>概率统计</t>
  </si>
  <si>
    <t>社会实践</t>
  </si>
  <si>
    <t>学时</t>
  </si>
  <si>
    <t>1-8周</t>
  </si>
  <si>
    <t>9-16周</t>
  </si>
  <si>
    <t>开课学期及周学时（周数）</t>
  </si>
  <si>
    <t>通识教育课合计</t>
  </si>
  <si>
    <t>自然科学类</t>
  </si>
  <si>
    <t>社会科学类</t>
  </si>
  <si>
    <t>备注</t>
  </si>
  <si>
    <t>课程类别</t>
  </si>
  <si>
    <t>实践教学环节</t>
  </si>
  <si>
    <t>机械制造工程学</t>
  </si>
  <si>
    <t>专业主干课</t>
  </si>
  <si>
    <t>4周</t>
  </si>
  <si>
    <t>机械制图（上）</t>
  </si>
  <si>
    <t>机械制图（下）</t>
  </si>
  <si>
    <t>复变函数</t>
  </si>
  <si>
    <t>电路基础B</t>
  </si>
  <si>
    <t>互换性与测量技术</t>
  </si>
  <si>
    <t>理论力学</t>
  </si>
  <si>
    <t>模拟与数字电路</t>
  </si>
  <si>
    <t>模拟与数字电路实验</t>
  </si>
  <si>
    <t>控制工程基础</t>
  </si>
  <si>
    <t>微机原理与应用B</t>
  </si>
  <si>
    <t xml:space="preserve"> </t>
  </si>
  <si>
    <t>1-8周</t>
  </si>
  <si>
    <t>机械设计</t>
  </si>
  <si>
    <t>工程材料及热处理</t>
  </si>
  <si>
    <t>液压与气动技术A</t>
  </si>
  <si>
    <t>电气控制与可编程控制器</t>
  </si>
  <si>
    <t>数控技术</t>
  </si>
  <si>
    <t>机械设计课程设计</t>
  </si>
  <si>
    <t>AutoCAD强化</t>
  </si>
  <si>
    <t>数控技术实训</t>
  </si>
  <si>
    <t>生产实习</t>
  </si>
  <si>
    <t>毕业设计</t>
  </si>
  <si>
    <t>3周</t>
  </si>
  <si>
    <t>1周</t>
  </si>
  <si>
    <t>课外</t>
  </si>
  <si>
    <t>专业方向课</t>
  </si>
  <si>
    <t>2周</t>
  </si>
  <si>
    <t>讲课</t>
  </si>
  <si>
    <t>专业基础课</t>
  </si>
  <si>
    <t>专业基础课合计</t>
  </si>
  <si>
    <t>二</t>
  </si>
  <si>
    <t>模具课程设计</t>
  </si>
  <si>
    <t>特种加工实训</t>
  </si>
  <si>
    <t>讲课8学时</t>
  </si>
  <si>
    <t>复杂零件数控加工工艺设计</t>
  </si>
  <si>
    <t>2周</t>
  </si>
  <si>
    <t>两选一</t>
  </si>
  <si>
    <t>有限元分析</t>
  </si>
  <si>
    <t>机器结构设计</t>
  </si>
  <si>
    <t>1-3周</t>
  </si>
  <si>
    <t>13-16周</t>
  </si>
  <si>
    <t>4-16周</t>
  </si>
  <si>
    <t>管理学B</t>
  </si>
  <si>
    <t>343004</t>
  </si>
  <si>
    <t>301001-002</t>
  </si>
  <si>
    <t>高等数学A（上）（下）</t>
  </si>
  <si>
    <t>两选一</t>
  </si>
  <si>
    <t>强化班选A</t>
  </si>
  <si>
    <t>301003-004</t>
  </si>
  <si>
    <t>高等数学B（上）（下）</t>
  </si>
  <si>
    <t>电路实验</t>
  </si>
  <si>
    <t>材料力学A</t>
  </si>
  <si>
    <t>市场营销必选</t>
  </si>
  <si>
    <t>课程编号</t>
  </si>
  <si>
    <t>考核类型</t>
  </si>
  <si>
    <t>实验</t>
  </si>
  <si>
    <t>上机</t>
  </si>
  <si>
    <t>其他</t>
  </si>
  <si>
    <t xml:space="preserve">通 识 教 育 课 </t>
  </si>
  <si>
    <t>思想道德修养与法律基础</t>
  </si>
  <si>
    <t>中国近代史纲要</t>
  </si>
  <si>
    <t>毛泽东思想、邓小平理论和“三个代表”的重要思想概论</t>
  </si>
  <si>
    <t>306001-004</t>
  </si>
  <si>
    <t>体育一～四</t>
  </si>
  <si>
    <t>304001-004</t>
  </si>
  <si>
    <t>大学英语一～四</t>
  </si>
  <si>
    <t>计算机应用基础A</t>
  </si>
  <si>
    <t>C程序设计（上)</t>
  </si>
  <si>
    <t>C程序设计（下)</t>
  </si>
  <si>
    <t>大学物理B(上)</t>
  </si>
  <si>
    <t>大学物理B(下)</t>
  </si>
  <si>
    <t>合   计  学  分</t>
  </si>
  <si>
    <t>专业主干课合计</t>
  </si>
  <si>
    <t>向</t>
  </si>
  <si>
    <t>Pro/E</t>
  </si>
  <si>
    <t>两选一</t>
  </si>
  <si>
    <t>UG</t>
  </si>
  <si>
    <t>专业英语</t>
  </si>
  <si>
    <t>专业方向课选修学分</t>
  </si>
  <si>
    <t>人文科学类</t>
  </si>
  <si>
    <t>工程技术类</t>
  </si>
  <si>
    <t>职业技能培训</t>
  </si>
  <si>
    <t>素质教育课选修学分</t>
  </si>
  <si>
    <t>实践教学环节合计</t>
  </si>
  <si>
    <t>总         计</t>
  </si>
  <si>
    <t>343001</t>
  </si>
  <si>
    <t>冲压工艺与模具设计</t>
  </si>
  <si>
    <t>343002</t>
  </si>
  <si>
    <t>塑料成形工艺与模具设计</t>
  </si>
  <si>
    <t>4-16周</t>
  </si>
  <si>
    <t>343003</t>
  </si>
  <si>
    <t>模具制造</t>
  </si>
  <si>
    <t>物理实验(上)</t>
  </si>
  <si>
    <t>物理实验(下)</t>
  </si>
  <si>
    <t>340010</t>
  </si>
  <si>
    <t>340011</t>
  </si>
  <si>
    <t>340012</t>
  </si>
  <si>
    <t>340013</t>
  </si>
  <si>
    <t>340014</t>
  </si>
  <si>
    <t>340015</t>
  </si>
  <si>
    <t>340017</t>
  </si>
  <si>
    <t>340018</t>
  </si>
  <si>
    <t>340016</t>
  </si>
  <si>
    <t>340022</t>
  </si>
  <si>
    <t>金工实习A</t>
  </si>
  <si>
    <t>340024</t>
  </si>
  <si>
    <t>340025</t>
  </si>
  <si>
    <t>340027</t>
  </si>
  <si>
    <t>340028</t>
  </si>
  <si>
    <r>
      <t>机械设计制造及其自动化专业（模具设计制造方向）</t>
    </r>
    <r>
      <rPr>
        <sz val="16"/>
        <color indexed="8"/>
        <rFont val="黑体"/>
        <family val="3"/>
      </rPr>
      <t>教学计划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</si>
</sst>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  <numFmt numFmtId="190" formatCode="0.0_ "/>
    <numFmt numFmtId="191" formatCode="0.00_ "/>
  </numFmts>
  <fonts count="52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u val="single"/>
      <sz val="16"/>
      <color indexed="8"/>
      <name val="黑体"/>
      <family val="3"/>
    </font>
    <font>
      <sz val="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189" fontId="3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1" xfId="0" applyFont="1" applyBorder="1" applyAlignment="1">
      <alignment vertical="center" wrapText="1"/>
    </xf>
    <xf numFmtId="189" fontId="3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textRotation="255" shrinkToFit="1"/>
    </xf>
    <xf numFmtId="0" fontId="1" fillId="0" borderId="10" xfId="0" applyFont="1" applyBorder="1" applyAlignment="1">
      <alignment horizontal="center" vertical="center" textRotation="255" shrinkToFit="1"/>
    </xf>
    <xf numFmtId="0" fontId="1" fillId="0" borderId="10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vertical="center" shrinkToFit="1"/>
    </xf>
    <xf numFmtId="0" fontId="1" fillId="0" borderId="10" xfId="0" applyFont="1" applyBorder="1" applyAlignment="1">
      <alignment horizontal="left" vertical="center" wrapText="1"/>
    </xf>
    <xf numFmtId="0" fontId="1" fillId="0" borderId="10" xfId="40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1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12" xfId="0" applyFont="1" applyBorder="1" applyAlignment="1">
      <alignment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left" vertical="center" wrapText="1" shrinkToFit="1"/>
    </xf>
    <xf numFmtId="0" fontId="16" fillId="0" borderId="21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textRotation="255"/>
    </xf>
    <xf numFmtId="0" fontId="1" fillId="0" borderId="14" xfId="0" applyFont="1" applyBorder="1" applyAlignment="1">
      <alignment vertical="center" textRotation="255"/>
    </xf>
    <xf numFmtId="0" fontId="1" fillId="0" borderId="12" xfId="0" applyFont="1" applyBorder="1" applyAlignment="1">
      <alignment vertical="center" textRotation="255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center" vertical="center" textRotation="255" shrinkToFit="1"/>
    </xf>
    <xf numFmtId="189" fontId="3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9级计算机科学与技术专业教学计划 （20090817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1">
      <selection activeCell="Z9" sqref="Z9"/>
    </sheetView>
  </sheetViews>
  <sheetFormatPr defaultColWidth="9.00390625" defaultRowHeight="14.25"/>
  <cols>
    <col min="1" max="1" width="2.625" style="1" customWidth="1"/>
    <col min="2" max="2" width="5.125" style="1" customWidth="1"/>
    <col min="3" max="3" width="14.625" style="1" customWidth="1"/>
    <col min="4" max="4" width="2.625" style="1" customWidth="1"/>
    <col min="5" max="5" width="4.125" style="1" customWidth="1"/>
    <col min="6" max="6" width="4.625" style="1" customWidth="1"/>
    <col min="7" max="7" width="3.375" style="1" customWidth="1"/>
    <col min="8" max="21" width="3.375" style="31" customWidth="1"/>
    <col min="22" max="22" width="2.625" style="24" customWidth="1"/>
    <col min="23" max="23" width="4.625" style="1" customWidth="1"/>
    <col min="24" max="16384" width="9.00390625" style="1" customWidth="1"/>
  </cols>
  <sheetData>
    <row r="1" spans="1:23" ht="31.5" customHeight="1">
      <c r="A1" s="65" t="s">
        <v>139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18.75" customHeight="1">
      <c r="A2" s="67" t="s">
        <v>0</v>
      </c>
      <c r="B2" s="68" t="s">
        <v>83</v>
      </c>
      <c r="C2" s="57" t="s">
        <v>1</v>
      </c>
      <c r="D2" s="58"/>
      <c r="E2" s="51" t="s">
        <v>2</v>
      </c>
      <c r="F2" s="72" t="s">
        <v>17</v>
      </c>
      <c r="G2" s="73"/>
      <c r="H2" s="73"/>
      <c r="I2" s="74"/>
      <c r="J2" s="71" t="s">
        <v>20</v>
      </c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54" t="s">
        <v>84</v>
      </c>
      <c r="W2" s="54" t="s">
        <v>24</v>
      </c>
    </row>
    <row r="3" spans="1:23" ht="18.75" customHeight="1">
      <c r="A3" s="67"/>
      <c r="B3" s="69"/>
      <c r="C3" s="59"/>
      <c r="D3" s="60"/>
      <c r="E3" s="52"/>
      <c r="F3" s="51" t="s">
        <v>57</v>
      </c>
      <c r="G3" s="51" t="s">
        <v>85</v>
      </c>
      <c r="H3" s="110" t="s">
        <v>86</v>
      </c>
      <c r="I3" s="110" t="s">
        <v>87</v>
      </c>
      <c r="J3" s="50" t="s">
        <v>4</v>
      </c>
      <c r="K3" s="50"/>
      <c r="L3" s="50"/>
      <c r="M3" s="71" t="s">
        <v>5</v>
      </c>
      <c r="N3" s="71"/>
      <c r="O3" s="71"/>
      <c r="P3" s="71" t="s">
        <v>6</v>
      </c>
      <c r="Q3" s="71"/>
      <c r="R3" s="71"/>
      <c r="S3" s="71" t="s">
        <v>7</v>
      </c>
      <c r="T3" s="71"/>
      <c r="U3" s="71"/>
      <c r="V3" s="55"/>
      <c r="W3" s="55"/>
    </row>
    <row r="4" spans="1:23" ht="18.75" customHeight="1">
      <c r="A4" s="67"/>
      <c r="B4" s="70"/>
      <c r="C4" s="61"/>
      <c r="D4" s="62"/>
      <c r="E4" s="53"/>
      <c r="F4" s="53"/>
      <c r="G4" s="53"/>
      <c r="H4" s="111"/>
      <c r="I4" s="111"/>
      <c r="J4" s="49">
        <v>1</v>
      </c>
      <c r="K4" s="27">
        <v>2</v>
      </c>
      <c r="L4" s="27">
        <v>3</v>
      </c>
      <c r="M4" s="49">
        <v>1</v>
      </c>
      <c r="N4" s="27">
        <v>2</v>
      </c>
      <c r="O4" s="27">
        <v>3</v>
      </c>
      <c r="P4" s="49">
        <v>1</v>
      </c>
      <c r="Q4" s="27">
        <v>2</v>
      </c>
      <c r="R4" s="27">
        <v>3</v>
      </c>
      <c r="S4" s="49">
        <v>1</v>
      </c>
      <c r="T4" s="27">
        <v>2</v>
      </c>
      <c r="U4" s="27">
        <v>3</v>
      </c>
      <c r="V4" s="56"/>
      <c r="W4" s="56"/>
    </row>
    <row r="5" spans="1:23" ht="18.75" customHeight="1">
      <c r="A5" s="54" t="s">
        <v>88</v>
      </c>
      <c r="B5" s="36">
        <v>309001</v>
      </c>
      <c r="C5" s="63" t="s">
        <v>89</v>
      </c>
      <c r="D5" s="64"/>
      <c r="E5" s="20">
        <v>3</v>
      </c>
      <c r="F5" s="20">
        <v>32</v>
      </c>
      <c r="G5" s="20"/>
      <c r="H5" s="30"/>
      <c r="I5" s="30">
        <v>16</v>
      </c>
      <c r="J5" s="30"/>
      <c r="K5" s="30">
        <v>3</v>
      </c>
      <c r="L5" s="37"/>
      <c r="M5" s="30"/>
      <c r="N5" s="30"/>
      <c r="O5" s="30"/>
      <c r="P5" s="30"/>
      <c r="Q5" s="30"/>
      <c r="R5" s="30"/>
      <c r="S5" s="30"/>
      <c r="T5" s="30"/>
      <c r="U5" s="30"/>
      <c r="V5" s="38"/>
      <c r="W5" s="39"/>
    </row>
    <row r="6" spans="1:23" ht="18.75" customHeight="1">
      <c r="A6" s="55"/>
      <c r="B6" s="21">
        <v>305001</v>
      </c>
      <c r="C6" s="63" t="s">
        <v>90</v>
      </c>
      <c r="D6" s="64"/>
      <c r="E6" s="20">
        <v>2</v>
      </c>
      <c r="F6" s="20">
        <v>32</v>
      </c>
      <c r="G6" s="20"/>
      <c r="H6" s="30"/>
      <c r="I6" s="30"/>
      <c r="J6" s="30"/>
      <c r="K6" s="37"/>
      <c r="L6" s="30">
        <v>2</v>
      </c>
      <c r="M6" s="30"/>
      <c r="N6" s="40"/>
      <c r="O6" s="30"/>
      <c r="P6" s="30"/>
      <c r="Q6" s="30"/>
      <c r="R6" s="30"/>
      <c r="S6" s="30"/>
      <c r="T6" s="30"/>
      <c r="U6" s="30"/>
      <c r="V6" s="38" t="s">
        <v>40</v>
      </c>
      <c r="W6" s="39"/>
    </row>
    <row r="7" spans="1:23" ht="18.75" customHeight="1">
      <c r="A7" s="55"/>
      <c r="B7" s="21">
        <v>305002</v>
      </c>
      <c r="C7" s="63" t="s">
        <v>9</v>
      </c>
      <c r="D7" s="64"/>
      <c r="E7" s="20">
        <v>3</v>
      </c>
      <c r="F7" s="20">
        <v>48</v>
      </c>
      <c r="G7" s="20"/>
      <c r="H7" s="30"/>
      <c r="I7" s="30"/>
      <c r="J7" s="30"/>
      <c r="K7" s="30"/>
      <c r="L7" s="30"/>
      <c r="M7" s="30"/>
      <c r="N7" s="40"/>
      <c r="O7" s="40"/>
      <c r="P7" s="30"/>
      <c r="Q7" s="40">
        <v>3</v>
      </c>
      <c r="R7" s="37"/>
      <c r="S7" s="30"/>
      <c r="T7" s="30"/>
      <c r="U7" s="30"/>
      <c r="V7" s="38" t="s">
        <v>40</v>
      </c>
      <c r="W7" s="22"/>
    </row>
    <row r="8" spans="1:23" ht="18.75" customHeight="1">
      <c r="A8" s="55"/>
      <c r="B8" s="21">
        <v>305003</v>
      </c>
      <c r="C8" s="75" t="s">
        <v>91</v>
      </c>
      <c r="D8" s="76"/>
      <c r="E8" s="20">
        <v>3</v>
      </c>
      <c r="F8" s="20">
        <v>48</v>
      </c>
      <c r="G8" s="20"/>
      <c r="H8" s="30"/>
      <c r="I8" s="30"/>
      <c r="J8" s="30"/>
      <c r="K8" s="30"/>
      <c r="L8" s="30"/>
      <c r="M8" s="30"/>
      <c r="N8" s="30"/>
      <c r="O8" s="30"/>
      <c r="P8" s="40"/>
      <c r="Q8" s="40"/>
      <c r="R8" s="40">
        <v>3</v>
      </c>
      <c r="S8" s="37"/>
      <c r="T8" s="30"/>
      <c r="U8" s="30"/>
      <c r="V8" s="41"/>
      <c r="W8" s="22"/>
    </row>
    <row r="9" spans="1:25" ht="18.75" customHeight="1">
      <c r="A9" s="55"/>
      <c r="B9" s="21">
        <v>309002</v>
      </c>
      <c r="C9" s="63" t="s">
        <v>10</v>
      </c>
      <c r="D9" s="64"/>
      <c r="E9" s="20">
        <v>0.5</v>
      </c>
      <c r="F9" s="20">
        <v>8</v>
      </c>
      <c r="G9" s="20"/>
      <c r="H9" s="30"/>
      <c r="I9" s="30"/>
      <c r="J9" s="30"/>
      <c r="K9" s="30"/>
      <c r="L9" s="30"/>
      <c r="M9" s="30"/>
      <c r="N9" s="30"/>
      <c r="O9" s="30"/>
      <c r="P9" s="30"/>
      <c r="Q9" s="30">
        <v>0.5</v>
      </c>
      <c r="R9" s="30"/>
      <c r="S9" s="30"/>
      <c r="T9" s="30"/>
      <c r="U9" s="30"/>
      <c r="V9" s="41"/>
      <c r="W9" s="22"/>
      <c r="Y9" s="10"/>
    </row>
    <row r="10" spans="1:25" ht="18.75" customHeight="1">
      <c r="A10" s="55"/>
      <c r="B10" s="21">
        <v>309003</v>
      </c>
      <c r="C10" s="63" t="s">
        <v>11</v>
      </c>
      <c r="D10" s="64"/>
      <c r="E10" s="20">
        <v>0.5</v>
      </c>
      <c r="F10" s="34">
        <v>8</v>
      </c>
      <c r="G10" s="34"/>
      <c r="H10" s="116"/>
      <c r="I10" s="116"/>
      <c r="J10" s="30"/>
      <c r="K10" s="30"/>
      <c r="L10" s="30"/>
      <c r="M10" s="30"/>
      <c r="N10" s="30"/>
      <c r="O10" s="30"/>
      <c r="P10" s="30"/>
      <c r="Q10" s="30"/>
      <c r="R10" s="30">
        <v>0.5</v>
      </c>
      <c r="S10" s="30"/>
      <c r="T10" s="30"/>
      <c r="U10" s="30"/>
      <c r="V10" s="41"/>
      <c r="W10" s="22"/>
      <c r="Y10" s="10"/>
    </row>
    <row r="11" spans="1:25" ht="18.75" customHeight="1">
      <c r="A11" s="55"/>
      <c r="B11" s="42" t="s">
        <v>92</v>
      </c>
      <c r="C11" s="63" t="s">
        <v>93</v>
      </c>
      <c r="D11" s="64"/>
      <c r="E11" s="20">
        <v>4</v>
      </c>
      <c r="F11" s="20">
        <v>128</v>
      </c>
      <c r="G11" s="20"/>
      <c r="H11" s="30"/>
      <c r="I11" s="30"/>
      <c r="J11" s="30"/>
      <c r="K11" s="30">
        <v>2</v>
      </c>
      <c r="L11" s="30">
        <v>2</v>
      </c>
      <c r="M11" s="30"/>
      <c r="N11" s="30">
        <v>2</v>
      </c>
      <c r="O11" s="30">
        <v>2</v>
      </c>
      <c r="P11" s="30"/>
      <c r="Q11" s="30"/>
      <c r="R11" s="30"/>
      <c r="S11" s="30"/>
      <c r="T11" s="30"/>
      <c r="U11" s="30"/>
      <c r="V11" s="41"/>
      <c r="W11" s="22"/>
      <c r="Y11" s="11"/>
    </row>
    <row r="12" spans="1:25" ht="18.75" customHeight="1">
      <c r="A12" s="55"/>
      <c r="B12" s="2" t="s">
        <v>94</v>
      </c>
      <c r="C12" s="63" t="s">
        <v>95</v>
      </c>
      <c r="D12" s="64"/>
      <c r="E12" s="20">
        <v>16</v>
      </c>
      <c r="F12" s="20">
        <v>256</v>
      </c>
      <c r="G12" s="20"/>
      <c r="H12" s="30"/>
      <c r="I12" s="30"/>
      <c r="J12" s="30"/>
      <c r="K12" s="30">
        <v>4</v>
      </c>
      <c r="L12" s="30">
        <v>4</v>
      </c>
      <c r="M12" s="30"/>
      <c r="N12" s="30">
        <v>4</v>
      </c>
      <c r="O12" s="30">
        <v>4</v>
      </c>
      <c r="P12" s="30"/>
      <c r="Q12" s="30"/>
      <c r="R12" s="30"/>
      <c r="S12" s="30"/>
      <c r="T12" s="30"/>
      <c r="U12" s="30"/>
      <c r="V12" s="43" t="s">
        <v>8</v>
      </c>
      <c r="W12" s="22"/>
      <c r="Y12" s="12"/>
    </row>
    <row r="13" spans="1:25" ht="18.75" customHeight="1">
      <c r="A13" s="55"/>
      <c r="B13" s="21">
        <v>302001</v>
      </c>
      <c r="C13" s="63" t="s">
        <v>96</v>
      </c>
      <c r="D13" s="64"/>
      <c r="E13" s="20">
        <v>3</v>
      </c>
      <c r="F13" s="20">
        <v>32</v>
      </c>
      <c r="G13" s="20"/>
      <c r="H13" s="30">
        <v>16</v>
      </c>
      <c r="I13" s="30"/>
      <c r="J13" s="30"/>
      <c r="K13" s="30">
        <v>3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43" t="s">
        <v>8</v>
      </c>
      <c r="W13" s="22" t="s">
        <v>18</v>
      </c>
      <c r="X13" s="7"/>
      <c r="Y13" s="11"/>
    </row>
    <row r="14" spans="1:25" ht="18.75" customHeight="1">
      <c r="A14" s="55"/>
      <c r="B14" s="21">
        <v>302005</v>
      </c>
      <c r="C14" s="63" t="s">
        <v>97</v>
      </c>
      <c r="D14" s="64"/>
      <c r="E14" s="20">
        <v>3.5</v>
      </c>
      <c r="F14" s="20">
        <v>32</v>
      </c>
      <c r="G14" s="20"/>
      <c r="H14" s="30">
        <v>24</v>
      </c>
      <c r="I14" s="30"/>
      <c r="J14" s="30"/>
      <c r="K14" s="30">
        <v>3.5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43" t="s">
        <v>8</v>
      </c>
      <c r="W14" s="22" t="s">
        <v>19</v>
      </c>
      <c r="Y14" s="13"/>
    </row>
    <row r="15" spans="1:25" ht="18.75" customHeight="1">
      <c r="A15" s="55"/>
      <c r="B15" s="21">
        <v>302006</v>
      </c>
      <c r="C15" s="63" t="s">
        <v>98</v>
      </c>
      <c r="D15" s="64"/>
      <c r="E15" s="20">
        <v>3.5</v>
      </c>
      <c r="F15" s="20">
        <v>32</v>
      </c>
      <c r="G15" s="20"/>
      <c r="H15" s="30">
        <v>24</v>
      </c>
      <c r="I15" s="30"/>
      <c r="J15" s="30"/>
      <c r="K15" s="30"/>
      <c r="L15" s="30">
        <v>3.5</v>
      </c>
      <c r="M15" s="30"/>
      <c r="N15" s="30"/>
      <c r="O15" s="30"/>
      <c r="P15" s="30"/>
      <c r="Q15" s="30"/>
      <c r="R15" s="30"/>
      <c r="S15" s="30"/>
      <c r="T15" s="30"/>
      <c r="U15" s="30"/>
      <c r="V15" s="43" t="s">
        <v>8</v>
      </c>
      <c r="W15" s="22"/>
      <c r="Y15" s="11"/>
    </row>
    <row r="16" spans="1:25" ht="18.75" customHeight="1">
      <c r="A16" s="55"/>
      <c r="B16" s="44" t="s">
        <v>74</v>
      </c>
      <c r="C16" s="35" t="s">
        <v>75</v>
      </c>
      <c r="D16" s="77" t="s">
        <v>76</v>
      </c>
      <c r="E16" s="20">
        <v>12</v>
      </c>
      <c r="F16" s="20">
        <v>128</v>
      </c>
      <c r="G16" s="20"/>
      <c r="H16" s="30"/>
      <c r="I16" s="30">
        <v>64</v>
      </c>
      <c r="J16" s="30"/>
      <c r="K16" s="30">
        <v>6</v>
      </c>
      <c r="L16" s="30">
        <v>6</v>
      </c>
      <c r="M16" s="30"/>
      <c r="N16" s="30"/>
      <c r="O16" s="30"/>
      <c r="P16" s="30"/>
      <c r="Q16" s="30"/>
      <c r="R16" s="30"/>
      <c r="S16" s="30"/>
      <c r="T16" s="30"/>
      <c r="U16" s="30"/>
      <c r="V16" s="43" t="s">
        <v>8</v>
      </c>
      <c r="W16" s="82" t="s">
        <v>77</v>
      </c>
      <c r="Y16" s="11"/>
    </row>
    <row r="17" spans="1:25" ht="18.75" customHeight="1">
      <c r="A17" s="55"/>
      <c r="B17" s="44" t="s">
        <v>78</v>
      </c>
      <c r="C17" s="35" t="s">
        <v>79</v>
      </c>
      <c r="D17" s="78"/>
      <c r="E17" s="20">
        <v>12</v>
      </c>
      <c r="F17" s="20">
        <v>128</v>
      </c>
      <c r="G17" s="20"/>
      <c r="H17" s="30"/>
      <c r="I17" s="30">
        <v>64</v>
      </c>
      <c r="J17" s="30"/>
      <c r="K17" s="30">
        <v>6</v>
      </c>
      <c r="L17" s="30">
        <v>6</v>
      </c>
      <c r="M17" s="30"/>
      <c r="N17" s="30"/>
      <c r="O17" s="30"/>
      <c r="P17" s="30"/>
      <c r="Q17" s="30"/>
      <c r="R17" s="30"/>
      <c r="S17" s="30"/>
      <c r="T17" s="30"/>
      <c r="U17" s="30"/>
      <c r="V17" s="43" t="s">
        <v>8</v>
      </c>
      <c r="W17" s="83"/>
      <c r="Y17" s="13"/>
    </row>
    <row r="18" spans="1:25" ht="18.75" customHeight="1">
      <c r="A18" s="55"/>
      <c r="B18" s="21">
        <v>301008</v>
      </c>
      <c r="C18" s="63" t="s">
        <v>14</v>
      </c>
      <c r="D18" s="64"/>
      <c r="E18" s="20">
        <v>2.5</v>
      </c>
      <c r="F18" s="20">
        <v>32</v>
      </c>
      <c r="G18" s="20"/>
      <c r="H18" s="30"/>
      <c r="I18" s="30">
        <v>8</v>
      </c>
      <c r="J18" s="30"/>
      <c r="K18" s="30">
        <v>2.5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43" t="s">
        <v>8</v>
      </c>
      <c r="W18" s="22"/>
      <c r="Y18" s="13"/>
    </row>
    <row r="19" spans="1:23" ht="18.75" customHeight="1">
      <c r="A19" s="55"/>
      <c r="B19" s="21">
        <v>303003</v>
      </c>
      <c r="C19" s="63" t="s">
        <v>99</v>
      </c>
      <c r="D19" s="64"/>
      <c r="E19" s="20">
        <v>3</v>
      </c>
      <c r="F19" s="20">
        <v>48</v>
      </c>
      <c r="G19" s="20"/>
      <c r="H19" s="30"/>
      <c r="I19" s="30"/>
      <c r="J19" s="30"/>
      <c r="K19" s="30"/>
      <c r="L19" s="30">
        <v>3</v>
      </c>
      <c r="M19" s="30"/>
      <c r="N19" s="30"/>
      <c r="O19" s="30"/>
      <c r="P19" s="30"/>
      <c r="Q19" s="30"/>
      <c r="R19" s="30"/>
      <c r="S19" s="30"/>
      <c r="T19" s="30"/>
      <c r="U19" s="30"/>
      <c r="V19" s="43" t="s">
        <v>8</v>
      </c>
      <c r="W19" s="22"/>
    </row>
    <row r="20" spans="1:23" ht="18.75" customHeight="1">
      <c r="A20" s="55"/>
      <c r="B20" s="21">
        <v>303004</v>
      </c>
      <c r="C20" s="63" t="s">
        <v>100</v>
      </c>
      <c r="D20" s="64"/>
      <c r="E20" s="20">
        <v>3</v>
      </c>
      <c r="F20" s="20">
        <v>48</v>
      </c>
      <c r="G20" s="20"/>
      <c r="H20" s="30"/>
      <c r="I20" s="30"/>
      <c r="J20" s="30"/>
      <c r="K20" s="30"/>
      <c r="L20" s="30"/>
      <c r="M20" s="30"/>
      <c r="N20" s="30">
        <v>3</v>
      </c>
      <c r="O20" s="30"/>
      <c r="P20" s="30"/>
      <c r="Q20" s="30"/>
      <c r="R20" s="30"/>
      <c r="S20" s="30"/>
      <c r="T20" s="30"/>
      <c r="U20" s="30"/>
      <c r="V20" s="43" t="s">
        <v>8</v>
      </c>
      <c r="W20" s="22"/>
    </row>
    <row r="21" spans="1:23" ht="18.75" customHeight="1">
      <c r="A21" s="55"/>
      <c r="B21" s="21">
        <v>303005</v>
      </c>
      <c r="C21" s="63" t="s">
        <v>122</v>
      </c>
      <c r="D21" s="64"/>
      <c r="E21" s="20">
        <v>1.5</v>
      </c>
      <c r="F21" s="20"/>
      <c r="G21" s="20">
        <v>24</v>
      </c>
      <c r="H21" s="30"/>
      <c r="I21" s="30"/>
      <c r="J21" s="30"/>
      <c r="K21" s="30"/>
      <c r="L21" s="30">
        <v>1.5</v>
      </c>
      <c r="M21" s="30"/>
      <c r="N21" s="30"/>
      <c r="O21" s="30"/>
      <c r="P21" s="30"/>
      <c r="Q21" s="30"/>
      <c r="R21" s="30"/>
      <c r="S21" s="30"/>
      <c r="T21" s="30"/>
      <c r="U21" s="30"/>
      <c r="V21" s="41"/>
      <c r="W21" s="22"/>
    </row>
    <row r="22" spans="1:23" ht="18.75" customHeight="1">
      <c r="A22" s="55"/>
      <c r="B22" s="21">
        <v>303006</v>
      </c>
      <c r="C22" s="63" t="s">
        <v>123</v>
      </c>
      <c r="D22" s="64"/>
      <c r="E22" s="20">
        <v>1.5</v>
      </c>
      <c r="F22" s="20"/>
      <c r="G22" s="20">
        <v>24</v>
      </c>
      <c r="H22" s="30"/>
      <c r="I22" s="30"/>
      <c r="J22" s="30"/>
      <c r="K22" s="30"/>
      <c r="L22" s="30"/>
      <c r="M22" s="30"/>
      <c r="N22" s="30">
        <v>1.5</v>
      </c>
      <c r="O22" s="30"/>
      <c r="P22" s="30"/>
      <c r="Q22" s="30"/>
      <c r="R22" s="30"/>
      <c r="S22" s="30"/>
      <c r="T22" s="30"/>
      <c r="U22" s="30"/>
      <c r="V22" s="41"/>
      <c r="W22" s="22"/>
    </row>
    <row r="23" spans="1:23" ht="18.75" customHeight="1">
      <c r="A23" s="55"/>
      <c r="B23" s="21">
        <v>301009</v>
      </c>
      <c r="C23" s="63" t="s">
        <v>15</v>
      </c>
      <c r="D23" s="64"/>
      <c r="E23" s="20">
        <v>3</v>
      </c>
      <c r="F23" s="20">
        <v>48</v>
      </c>
      <c r="G23" s="20"/>
      <c r="H23" s="30"/>
      <c r="I23" s="30"/>
      <c r="J23" s="30"/>
      <c r="K23" s="30"/>
      <c r="L23" s="30"/>
      <c r="M23" s="30"/>
      <c r="N23" s="30"/>
      <c r="O23" s="30"/>
      <c r="P23" s="30"/>
      <c r="Q23" s="40">
        <v>3</v>
      </c>
      <c r="R23" s="30"/>
      <c r="S23" s="30"/>
      <c r="T23" s="30"/>
      <c r="U23" s="30"/>
      <c r="V23" s="43" t="s">
        <v>8</v>
      </c>
      <c r="W23" s="22"/>
    </row>
    <row r="24" spans="1:23" ht="18.75" customHeight="1">
      <c r="A24" s="55"/>
      <c r="B24" s="21">
        <v>330061</v>
      </c>
      <c r="C24" s="63" t="s">
        <v>72</v>
      </c>
      <c r="D24" s="64"/>
      <c r="E24" s="20">
        <v>2</v>
      </c>
      <c r="F24" s="20">
        <v>32</v>
      </c>
      <c r="G24" s="2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>
        <v>2</v>
      </c>
      <c r="U24" s="30"/>
      <c r="V24" s="20"/>
      <c r="W24" s="22"/>
    </row>
    <row r="25" spans="1:23" ht="18.75" customHeight="1">
      <c r="A25" s="56"/>
      <c r="B25" s="79" t="s">
        <v>21</v>
      </c>
      <c r="C25" s="80"/>
      <c r="D25" s="81"/>
      <c r="E25" s="25">
        <f>SUM(E5:E16,E18:E24)</f>
        <v>70.5</v>
      </c>
      <c r="F25" s="25">
        <f>SUM(F5:F16,F18:F24)</f>
        <v>992</v>
      </c>
      <c r="G25" s="25">
        <f>SUM(G5:G16,G18:G24)</f>
        <v>48</v>
      </c>
      <c r="H25" s="117">
        <f>SUM(H5:H16,H18:H24)</f>
        <v>64</v>
      </c>
      <c r="I25" s="117">
        <f>SUM(I5:I16,I18:I24)</f>
        <v>88</v>
      </c>
      <c r="J25" s="30"/>
      <c r="K25" s="118">
        <f>SUM(K5:K16,K18:K24)</f>
        <v>24</v>
      </c>
      <c r="L25" s="118">
        <f>SUM(L5:L16,L18:L24)</f>
        <v>22</v>
      </c>
      <c r="M25" s="30"/>
      <c r="N25" s="118">
        <f>SUM(N5:N16,N18:N24)</f>
        <v>10.5</v>
      </c>
      <c r="O25" s="118">
        <f>SUM(O5:O16,O18:O24)</f>
        <v>6</v>
      </c>
      <c r="P25" s="30"/>
      <c r="Q25" s="118">
        <f>SUM(Q5:Q16,Q18:Q24)</f>
        <v>6.5</v>
      </c>
      <c r="R25" s="118">
        <f>SUM(R5:R16,R18:R24)</f>
        <v>3.5</v>
      </c>
      <c r="S25" s="30"/>
      <c r="T25" s="118">
        <f>SUM(T5:T16,T18:T24)</f>
        <v>2</v>
      </c>
      <c r="U25" s="30"/>
      <c r="V25" s="41"/>
      <c r="W25" s="18"/>
    </row>
    <row r="26" spans="1:23" ht="18.75" customHeight="1">
      <c r="A26" s="55" t="s">
        <v>58</v>
      </c>
      <c r="B26" s="21">
        <v>340001</v>
      </c>
      <c r="C26" s="63" t="s">
        <v>30</v>
      </c>
      <c r="D26" s="64"/>
      <c r="E26" s="20">
        <v>3</v>
      </c>
      <c r="F26" s="20">
        <v>40</v>
      </c>
      <c r="G26" s="20"/>
      <c r="H26" s="30">
        <v>8</v>
      </c>
      <c r="I26" s="30"/>
      <c r="J26" s="30"/>
      <c r="K26" s="30"/>
      <c r="L26" s="30">
        <v>3</v>
      </c>
      <c r="M26" s="30"/>
      <c r="N26" s="30"/>
      <c r="O26" s="30"/>
      <c r="P26" s="30"/>
      <c r="Q26" s="30"/>
      <c r="R26" s="30"/>
      <c r="S26" s="30"/>
      <c r="T26" s="30"/>
      <c r="U26" s="30"/>
      <c r="V26" s="20"/>
      <c r="W26" s="22"/>
    </row>
    <row r="27" spans="1:23" ht="18.75" customHeight="1">
      <c r="A27" s="55"/>
      <c r="B27" s="21">
        <v>340002</v>
      </c>
      <c r="C27" s="63" t="s">
        <v>31</v>
      </c>
      <c r="D27" s="64"/>
      <c r="E27" s="20">
        <v>3</v>
      </c>
      <c r="F27" s="20">
        <v>48</v>
      </c>
      <c r="G27" s="20"/>
      <c r="H27" s="30"/>
      <c r="I27" s="30"/>
      <c r="J27" s="30"/>
      <c r="K27" s="30"/>
      <c r="L27" s="30"/>
      <c r="M27" s="30"/>
      <c r="N27" s="30">
        <v>3</v>
      </c>
      <c r="O27" s="30"/>
      <c r="P27" s="30"/>
      <c r="Q27" s="30"/>
      <c r="R27" s="30"/>
      <c r="S27" s="30"/>
      <c r="T27" s="30"/>
      <c r="U27" s="30"/>
      <c r="V27" s="43" t="s">
        <v>8</v>
      </c>
      <c r="W27" s="22"/>
    </row>
    <row r="28" spans="1:23" ht="18.75" customHeight="1">
      <c r="A28" s="55"/>
      <c r="B28" s="21">
        <v>301012</v>
      </c>
      <c r="C28" s="63" t="s">
        <v>32</v>
      </c>
      <c r="D28" s="64"/>
      <c r="E28" s="20">
        <v>1</v>
      </c>
      <c r="F28" s="20">
        <v>16</v>
      </c>
      <c r="G28" s="20"/>
      <c r="H28" s="30"/>
      <c r="I28" s="30"/>
      <c r="J28" s="30"/>
      <c r="K28" s="30"/>
      <c r="L28" s="30"/>
      <c r="M28" s="30"/>
      <c r="N28" s="30">
        <v>1</v>
      </c>
      <c r="O28" s="30"/>
      <c r="P28" s="30"/>
      <c r="Q28" s="30"/>
      <c r="R28" s="30"/>
      <c r="S28" s="30"/>
      <c r="T28" s="30"/>
      <c r="U28" s="30"/>
      <c r="V28" s="20"/>
      <c r="W28" s="22" t="s">
        <v>41</v>
      </c>
    </row>
    <row r="29" spans="1:23" ht="18.75" customHeight="1">
      <c r="A29" s="55"/>
      <c r="B29" s="21">
        <v>340023</v>
      </c>
      <c r="C29" s="63" t="s">
        <v>33</v>
      </c>
      <c r="D29" s="64"/>
      <c r="E29" s="20">
        <v>2</v>
      </c>
      <c r="F29" s="20">
        <v>32</v>
      </c>
      <c r="G29" s="20"/>
      <c r="H29" s="30"/>
      <c r="I29" s="30"/>
      <c r="J29" s="30"/>
      <c r="K29" s="30"/>
      <c r="L29" s="30"/>
      <c r="M29" s="30"/>
      <c r="N29" s="30">
        <v>2</v>
      </c>
      <c r="O29" s="30"/>
      <c r="P29" s="30"/>
      <c r="Q29" s="30"/>
      <c r="R29" s="30"/>
      <c r="S29" s="30"/>
      <c r="T29" s="30"/>
      <c r="U29" s="30"/>
      <c r="V29" s="20"/>
      <c r="W29" s="22"/>
    </row>
    <row r="30" spans="1:23" ht="18.75" customHeight="1">
      <c r="A30" s="55"/>
      <c r="B30" s="21">
        <v>390003</v>
      </c>
      <c r="C30" s="63" t="s">
        <v>80</v>
      </c>
      <c r="D30" s="64"/>
      <c r="E30" s="20">
        <v>1</v>
      </c>
      <c r="F30" s="20"/>
      <c r="G30" s="20">
        <v>16</v>
      </c>
      <c r="H30" s="30"/>
      <c r="I30" s="30"/>
      <c r="J30" s="30"/>
      <c r="K30" s="30"/>
      <c r="L30" s="30"/>
      <c r="M30" s="30"/>
      <c r="N30" s="30">
        <v>1</v>
      </c>
      <c r="O30" s="30"/>
      <c r="P30" s="30"/>
      <c r="Q30" s="30"/>
      <c r="R30" s="30"/>
      <c r="S30" s="30"/>
      <c r="T30" s="30"/>
      <c r="U30" s="30"/>
      <c r="V30" s="20"/>
      <c r="W30" s="22"/>
    </row>
    <row r="31" spans="1:23" ht="18.75" customHeight="1">
      <c r="A31" s="55"/>
      <c r="B31" s="21">
        <v>340004</v>
      </c>
      <c r="C31" s="63" t="s">
        <v>34</v>
      </c>
      <c r="D31" s="64"/>
      <c r="E31" s="20">
        <v>2</v>
      </c>
      <c r="F31" s="20">
        <v>28</v>
      </c>
      <c r="G31" s="20">
        <v>4</v>
      </c>
      <c r="H31" s="30"/>
      <c r="I31" s="30"/>
      <c r="J31" s="30"/>
      <c r="K31" s="30"/>
      <c r="L31" s="30"/>
      <c r="M31" s="30"/>
      <c r="N31" s="30">
        <v>2</v>
      </c>
      <c r="O31" s="30"/>
      <c r="P31" s="30"/>
      <c r="Q31" s="30"/>
      <c r="R31" s="30"/>
      <c r="S31" s="30"/>
      <c r="T31" s="30"/>
      <c r="U31" s="30"/>
      <c r="V31" s="20"/>
      <c r="W31" s="22"/>
    </row>
    <row r="32" spans="1:23" ht="18.75" customHeight="1">
      <c r="A32" s="55"/>
      <c r="B32" s="21">
        <v>340005</v>
      </c>
      <c r="C32" s="63" t="s">
        <v>35</v>
      </c>
      <c r="D32" s="64"/>
      <c r="E32" s="20">
        <v>4</v>
      </c>
      <c r="F32" s="20">
        <v>64</v>
      </c>
      <c r="G32" s="20"/>
      <c r="H32" s="30"/>
      <c r="I32" s="30"/>
      <c r="J32" s="30"/>
      <c r="K32" s="30"/>
      <c r="L32" s="30"/>
      <c r="M32" s="30"/>
      <c r="N32" s="30">
        <v>4</v>
      </c>
      <c r="O32" s="30"/>
      <c r="P32" s="30"/>
      <c r="Q32" s="30"/>
      <c r="R32" s="30"/>
      <c r="S32" s="30"/>
      <c r="T32" s="30"/>
      <c r="U32" s="30"/>
      <c r="V32" s="43" t="s">
        <v>8</v>
      </c>
      <c r="W32" s="22"/>
    </row>
    <row r="33" spans="1:23" ht="18.75" customHeight="1">
      <c r="A33" s="55"/>
      <c r="B33" s="21">
        <v>340006</v>
      </c>
      <c r="C33" s="63" t="s">
        <v>81</v>
      </c>
      <c r="D33" s="64"/>
      <c r="E33" s="20">
        <v>4</v>
      </c>
      <c r="F33" s="20">
        <v>60</v>
      </c>
      <c r="G33" s="20">
        <v>4</v>
      </c>
      <c r="H33" s="30"/>
      <c r="I33" s="30"/>
      <c r="J33" s="30"/>
      <c r="K33" s="30"/>
      <c r="L33" s="30"/>
      <c r="M33" s="30"/>
      <c r="N33" s="30"/>
      <c r="O33" s="30">
        <v>4</v>
      </c>
      <c r="P33" s="30"/>
      <c r="Q33" s="30"/>
      <c r="R33" s="30"/>
      <c r="S33" s="30"/>
      <c r="T33" s="30"/>
      <c r="U33" s="30"/>
      <c r="V33" s="43" t="s">
        <v>8</v>
      </c>
      <c r="W33" s="22"/>
    </row>
    <row r="34" spans="1:23" ht="18.75" customHeight="1">
      <c r="A34" s="55"/>
      <c r="B34" s="21">
        <v>340007</v>
      </c>
      <c r="C34" s="63" t="s">
        <v>36</v>
      </c>
      <c r="D34" s="64"/>
      <c r="E34" s="20">
        <v>4</v>
      </c>
      <c r="F34" s="20">
        <v>64</v>
      </c>
      <c r="G34" s="20"/>
      <c r="H34" s="30"/>
      <c r="I34" s="30"/>
      <c r="J34" s="30"/>
      <c r="K34" s="30"/>
      <c r="L34" s="30"/>
      <c r="M34" s="30"/>
      <c r="N34" s="30"/>
      <c r="O34" s="30">
        <v>4</v>
      </c>
      <c r="P34" s="30"/>
      <c r="Q34" s="30"/>
      <c r="R34" s="30"/>
      <c r="S34" s="30"/>
      <c r="T34" s="30"/>
      <c r="U34" s="30"/>
      <c r="V34" s="43" t="s">
        <v>8</v>
      </c>
      <c r="W34" s="22"/>
    </row>
    <row r="35" spans="1:23" ht="18.75" customHeight="1">
      <c r="A35" s="55"/>
      <c r="B35" s="21">
        <v>390010</v>
      </c>
      <c r="C35" s="63" t="s">
        <v>37</v>
      </c>
      <c r="D35" s="64"/>
      <c r="E35" s="20">
        <v>2</v>
      </c>
      <c r="F35" s="20"/>
      <c r="G35" s="20">
        <v>32</v>
      </c>
      <c r="H35" s="30"/>
      <c r="I35" s="30"/>
      <c r="J35" s="30"/>
      <c r="K35" s="30"/>
      <c r="L35" s="30"/>
      <c r="M35" s="30"/>
      <c r="N35" s="30"/>
      <c r="O35" s="30">
        <v>2</v>
      </c>
      <c r="P35" s="30"/>
      <c r="Q35" s="30"/>
      <c r="R35" s="30"/>
      <c r="S35" s="30"/>
      <c r="T35" s="30"/>
      <c r="U35" s="30"/>
      <c r="V35" s="20"/>
      <c r="W35" s="22"/>
    </row>
    <row r="36" spans="1:23" ht="18.75" customHeight="1">
      <c r="A36" s="55"/>
      <c r="B36" s="21">
        <v>340008</v>
      </c>
      <c r="C36" s="63" t="s">
        <v>38</v>
      </c>
      <c r="D36" s="64"/>
      <c r="E36" s="20">
        <v>3</v>
      </c>
      <c r="F36" s="20">
        <v>42</v>
      </c>
      <c r="G36" s="20">
        <v>6</v>
      </c>
      <c r="H36" s="30"/>
      <c r="I36" s="30"/>
      <c r="J36" s="30"/>
      <c r="K36" s="30"/>
      <c r="L36" s="30"/>
      <c r="M36" s="30"/>
      <c r="N36" s="30"/>
      <c r="O36" s="30"/>
      <c r="P36" s="30"/>
      <c r="Q36" s="30">
        <v>3</v>
      </c>
      <c r="R36" s="30"/>
      <c r="S36" s="30"/>
      <c r="T36" s="30"/>
      <c r="U36" s="30"/>
      <c r="V36" s="43" t="s">
        <v>8</v>
      </c>
      <c r="W36" s="22"/>
    </row>
    <row r="37" spans="1:23" ht="18.75" customHeight="1">
      <c r="A37" s="55"/>
      <c r="B37" s="21">
        <v>340009</v>
      </c>
      <c r="C37" s="63" t="s">
        <v>39</v>
      </c>
      <c r="D37" s="64"/>
      <c r="E37" s="20">
        <v>2.5</v>
      </c>
      <c r="F37" s="20">
        <v>32</v>
      </c>
      <c r="G37" s="20">
        <v>8</v>
      </c>
      <c r="H37" s="30"/>
      <c r="I37" s="30"/>
      <c r="J37" s="30"/>
      <c r="K37" s="30"/>
      <c r="L37" s="30"/>
      <c r="M37" s="30"/>
      <c r="N37" s="30"/>
      <c r="O37" s="30"/>
      <c r="P37" s="30"/>
      <c r="Q37" s="30">
        <v>2.5</v>
      </c>
      <c r="R37" s="30"/>
      <c r="S37" s="30"/>
      <c r="T37" s="30"/>
      <c r="U37" s="30"/>
      <c r="V37" s="20"/>
      <c r="W37" s="22"/>
    </row>
    <row r="38" spans="1:23" ht="18.75" customHeight="1">
      <c r="A38" s="56"/>
      <c r="B38" s="87" t="s">
        <v>59</v>
      </c>
      <c r="C38" s="88"/>
      <c r="D38" s="89"/>
      <c r="E38" s="25">
        <f>SUM(E26:E37)</f>
        <v>31.5</v>
      </c>
      <c r="F38" s="25">
        <f>SUM(F26:F37)</f>
        <v>426</v>
      </c>
      <c r="G38" s="25">
        <f>SUM(G26:G37)</f>
        <v>70</v>
      </c>
      <c r="H38" s="117">
        <f>SUM(H26:H37)</f>
        <v>8</v>
      </c>
      <c r="I38" s="30"/>
      <c r="J38" s="30"/>
      <c r="K38" s="118"/>
      <c r="L38" s="118">
        <f>SUM(L26:L37)</f>
        <v>3</v>
      </c>
      <c r="M38" s="30"/>
      <c r="N38" s="118">
        <f>SUM(N26:N37)</f>
        <v>13</v>
      </c>
      <c r="O38" s="118">
        <f>SUM(O26:O37)</f>
        <v>10</v>
      </c>
      <c r="P38" s="30"/>
      <c r="Q38" s="118">
        <f>SUM(Q26:Q37)</f>
        <v>5.5</v>
      </c>
      <c r="R38" s="118"/>
      <c r="S38" s="30"/>
      <c r="T38" s="118"/>
      <c r="U38" s="30"/>
      <c r="V38" s="19"/>
      <c r="W38" s="18"/>
    </row>
    <row r="39" spans="1:23" ht="18.75" customHeight="1">
      <c r="A39" s="84" t="s">
        <v>101</v>
      </c>
      <c r="B39" s="85"/>
      <c r="C39" s="85"/>
      <c r="D39" s="86"/>
      <c r="E39" s="22">
        <f>E38+E25</f>
        <v>102</v>
      </c>
      <c r="F39" s="22">
        <f>F38+F25</f>
        <v>1418</v>
      </c>
      <c r="G39" s="22">
        <f>G38+G25</f>
        <v>118</v>
      </c>
      <c r="H39" s="40">
        <f>H38+H25</f>
        <v>72</v>
      </c>
      <c r="I39" s="40">
        <f>I38+I25</f>
        <v>88</v>
      </c>
      <c r="J39" s="30"/>
      <c r="K39" s="40">
        <f>K38+K25</f>
        <v>24</v>
      </c>
      <c r="L39" s="40">
        <f>L38+L25</f>
        <v>25</v>
      </c>
      <c r="M39" s="30"/>
      <c r="N39" s="40">
        <f>N38+N25</f>
        <v>23.5</v>
      </c>
      <c r="O39" s="40">
        <f>O38+O25</f>
        <v>16</v>
      </c>
      <c r="P39" s="30"/>
      <c r="Q39" s="40">
        <f>Q38+Q25</f>
        <v>12</v>
      </c>
      <c r="R39" s="40">
        <f>R38+R25</f>
        <v>3.5</v>
      </c>
      <c r="S39" s="30"/>
      <c r="T39" s="40">
        <f>T38+T25</f>
        <v>2</v>
      </c>
      <c r="U39" s="119"/>
      <c r="V39" s="45"/>
      <c r="W39" s="14"/>
    </row>
  </sheetData>
  <sheetProtection/>
  <mergeCells count="54">
    <mergeCell ref="W16:W17"/>
    <mergeCell ref="C34:D34"/>
    <mergeCell ref="C35:D35"/>
    <mergeCell ref="A39:D39"/>
    <mergeCell ref="C36:D36"/>
    <mergeCell ref="C37:D37"/>
    <mergeCell ref="B38:D38"/>
    <mergeCell ref="C30:D30"/>
    <mergeCell ref="C31:D31"/>
    <mergeCell ref="C32:D32"/>
    <mergeCell ref="B25:D25"/>
    <mergeCell ref="C23:D23"/>
    <mergeCell ref="C24:D24"/>
    <mergeCell ref="C33:D33"/>
    <mergeCell ref="C26:D26"/>
    <mergeCell ref="C27:D27"/>
    <mergeCell ref="C28:D28"/>
    <mergeCell ref="C29:D29"/>
    <mergeCell ref="C14:D14"/>
    <mergeCell ref="C15:D15"/>
    <mergeCell ref="D16:D17"/>
    <mergeCell ref="C21:D21"/>
    <mergeCell ref="C20:D20"/>
    <mergeCell ref="C22:D22"/>
    <mergeCell ref="H3:H4"/>
    <mergeCell ref="I3:I4"/>
    <mergeCell ref="A26:A38"/>
    <mergeCell ref="C5:D5"/>
    <mergeCell ref="C6:D6"/>
    <mergeCell ref="C7:D7"/>
    <mergeCell ref="C8:D8"/>
    <mergeCell ref="C18:D18"/>
    <mergeCell ref="C19:D19"/>
    <mergeCell ref="C13:D13"/>
    <mergeCell ref="A1:W1"/>
    <mergeCell ref="A2:A4"/>
    <mergeCell ref="W2:W4"/>
    <mergeCell ref="V2:V4"/>
    <mergeCell ref="F3:F4"/>
    <mergeCell ref="G3:G4"/>
    <mergeCell ref="B2:B4"/>
    <mergeCell ref="P3:R3"/>
    <mergeCell ref="M3:O3"/>
    <mergeCell ref="F2:I2"/>
    <mergeCell ref="J3:L3"/>
    <mergeCell ref="E2:E4"/>
    <mergeCell ref="J2:U2"/>
    <mergeCell ref="A5:A25"/>
    <mergeCell ref="S3:U3"/>
    <mergeCell ref="C2:D4"/>
    <mergeCell ref="C9:D9"/>
    <mergeCell ref="C10:D10"/>
    <mergeCell ref="C11:D11"/>
    <mergeCell ref="C12:D12"/>
  </mergeCells>
  <printOptions/>
  <pageMargins left="0.3937007874015748" right="0" top="0.35433070866141736" bottom="0.31496062992125984" header="0.35433070866141736" footer="0.31496062992125984"/>
  <pageSetup horizontalDpi="600" verticalDpi="600" orientation="portrait" paperSize="9" r:id="rId1"/>
  <headerFooter alignWithMargins="0">
    <oddFooter>&amp;C&amp;"Times New Roman,常规"&amp;9 103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selection activeCell="I5" sqref="I1:U16384"/>
    </sheetView>
  </sheetViews>
  <sheetFormatPr defaultColWidth="9.00390625" defaultRowHeight="14.25"/>
  <cols>
    <col min="1" max="1" width="2.625" style="0" customWidth="1"/>
    <col min="2" max="2" width="5.125" style="0" customWidth="1"/>
    <col min="3" max="3" width="14.625" style="0" customWidth="1"/>
    <col min="4" max="4" width="2.625" style="0" customWidth="1"/>
    <col min="5" max="5" width="4.125" style="0" customWidth="1"/>
    <col min="6" max="8" width="3.375" style="1" customWidth="1"/>
    <col min="9" max="9" width="3.375" style="31" customWidth="1"/>
    <col min="10" max="21" width="3.375" style="32" customWidth="1"/>
    <col min="22" max="22" width="2.625" style="0" customWidth="1"/>
    <col min="23" max="23" width="4.625" style="0" customWidth="1"/>
  </cols>
  <sheetData>
    <row r="1" spans="1:23" s="1" customFormat="1" ht="31.5" customHeight="1">
      <c r="A1" s="65" t="s">
        <v>139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18.75" customHeight="1">
      <c r="A2" s="67" t="s">
        <v>25</v>
      </c>
      <c r="B2" s="102" t="s">
        <v>83</v>
      </c>
      <c r="C2" s="57" t="s">
        <v>1</v>
      </c>
      <c r="D2" s="58"/>
      <c r="E2" s="51" t="s">
        <v>2</v>
      </c>
      <c r="F2" s="72" t="s">
        <v>17</v>
      </c>
      <c r="G2" s="73"/>
      <c r="H2" s="73"/>
      <c r="I2" s="74"/>
      <c r="J2" s="71" t="s">
        <v>20</v>
      </c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98" t="s">
        <v>3</v>
      </c>
      <c r="W2" s="98" t="s">
        <v>24</v>
      </c>
    </row>
    <row r="3" spans="1:23" ht="18.75" customHeight="1">
      <c r="A3" s="67"/>
      <c r="B3" s="103"/>
      <c r="C3" s="59"/>
      <c r="D3" s="60"/>
      <c r="E3" s="52"/>
      <c r="F3" s="51" t="s">
        <v>57</v>
      </c>
      <c r="G3" s="51" t="s">
        <v>85</v>
      </c>
      <c r="H3" s="51" t="s">
        <v>86</v>
      </c>
      <c r="I3" s="110" t="s">
        <v>87</v>
      </c>
      <c r="J3" s="99" t="s">
        <v>4</v>
      </c>
      <c r="K3" s="100"/>
      <c r="L3" s="101"/>
      <c r="M3" s="71" t="s">
        <v>60</v>
      </c>
      <c r="N3" s="71"/>
      <c r="O3" s="71"/>
      <c r="P3" s="71" t="s">
        <v>6</v>
      </c>
      <c r="Q3" s="71"/>
      <c r="R3" s="71"/>
      <c r="S3" s="71" t="s">
        <v>7</v>
      </c>
      <c r="T3" s="71"/>
      <c r="U3" s="71"/>
      <c r="V3" s="98"/>
      <c r="W3" s="98"/>
    </row>
    <row r="4" spans="1:23" ht="18.75" customHeight="1">
      <c r="A4" s="67"/>
      <c r="B4" s="104"/>
      <c r="C4" s="61"/>
      <c r="D4" s="62"/>
      <c r="E4" s="53"/>
      <c r="F4" s="53"/>
      <c r="G4" s="53"/>
      <c r="H4" s="53"/>
      <c r="I4" s="111"/>
      <c r="J4" s="49">
        <v>1</v>
      </c>
      <c r="K4" s="27">
        <v>2</v>
      </c>
      <c r="L4" s="27">
        <v>3</v>
      </c>
      <c r="M4" s="49">
        <v>1</v>
      </c>
      <c r="N4" s="27">
        <v>2</v>
      </c>
      <c r="O4" s="27">
        <v>3</v>
      </c>
      <c r="P4" s="49">
        <v>1</v>
      </c>
      <c r="Q4" s="27">
        <v>2</v>
      </c>
      <c r="R4" s="27">
        <v>3</v>
      </c>
      <c r="S4" s="49">
        <v>1</v>
      </c>
      <c r="T4" s="27">
        <v>2</v>
      </c>
      <c r="U4" s="27">
        <v>3</v>
      </c>
      <c r="V4" s="54"/>
      <c r="W4" s="98"/>
    </row>
    <row r="5" spans="1:23" ht="18.75" customHeight="1">
      <c r="A5" s="54" t="s">
        <v>28</v>
      </c>
      <c r="B5" s="26" t="s">
        <v>124</v>
      </c>
      <c r="C5" s="93" t="s">
        <v>42</v>
      </c>
      <c r="D5" s="94"/>
      <c r="E5" s="4">
        <v>6</v>
      </c>
      <c r="F5" s="5">
        <v>92</v>
      </c>
      <c r="G5" s="5">
        <v>4</v>
      </c>
      <c r="H5" s="5"/>
      <c r="I5" s="16"/>
      <c r="J5" s="16"/>
      <c r="K5" s="16"/>
      <c r="L5" s="16"/>
      <c r="M5" s="16"/>
      <c r="N5" s="16"/>
      <c r="O5" s="16">
        <v>6</v>
      </c>
      <c r="P5" s="16"/>
      <c r="Q5" s="16"/>
      <c r="R5" s="16"/>
      <c r="S5" s="16"/>
      <c r="T5" s="16"/>
      <c r="U5" s="16"/>
      <c r="V5" s="43" t="s">
        <v>8</v>
      </c>
      <c r="W5" s="18"/>
    </row>
    <row r="6" spans="1:23" ht="18.75" customHeight="1">
      <c r="A6" s="55"/>
      <c r="B6" s="26" t="s">
        <v>125</v>
      </c>
      <c r="C6" s="93" t="s">
        <v>43</v>
      </c>
      <c r="D6" s="94"/>
      <c r="E6" s="4">
        <v>3</v>
      </c>
      <c r="F6" s="5">
        <v>44</v>
      </c>
      <c r="G6" s="5">
        <v>4</v>
      </c>
      <c r="H6" s="5"/>
      <c r="I6" s="16"/>
      <c r="J6" s="16"/>
      <c r="K6" s="16"/>
      <c r="L6" s="16"/>
      <c r="M6" s="16"/>
      <c r="N6" s="16"/>
      <c r="O6" s="16">
        <v>3</v>
      </c>
      <c r="P6" s="16"/>
      <c r="Q6" s="16"/>
      <c r="R6" s="16"/>
      <c r="S6" s="16"/>
      <c r="T6" s="16"/>
      <c r="U6" s="16"/>
      <c r="V6" s="5"/>
      <c r="W6" s="18"/>
    </row>
    <row r="7" spans="1:23" ht="18.75" customHeight="1">
      <c r="A7" s="55"/>
      <c r="B7" s="26" t="s">
        <v>126</v>
      </c>
      <c r="C7" s="93" t="s">
        <v>44</v>
      </c>
      <c r="D7" s="94"/>
      <c r="E7" s="4">
        <v>3</v>
      </c>
      <c r="F7" s="5">
        <v>42</v>
      </c>
      <c r="G7" s="5">
        <v>6</v>
      </c>
      <c r="H7" s="5"/>
      <c r="I7" s="16"/>
      <c r="J7" s="16"/>
      <c r="K7" s="16"/>
      <c r="L7" s="16"/>
      <c r="M7" s="16"/>
      <c r="N7" s="16"/>
      <c r="O7" s="16"/>
      <c r="P7" s="16"/>
      <c r="Q7" s="16">
        <v>3</v>
      </c>
      <c r="R7" s="16"/>
      <c r="S7" s="16"/>
      <c r="T7" s="16"/>
      <c r="U7" s="16"/>
      <c r="V7" s="43" t="s">
        <v>8</v>
      </c>
      <c r="W7" s="18"/>
    </row>
    <row r="8" spans="1:23" ht="18.75" customHeight="1">
      <c r="A8" s="55"/>
      <c r="B8" s="26" t="s">
        <v>127</v>
      </c>
      <c r="C8" s="93" t="s">
        <v>27</v>
      </c>
      <c r="D8" s="94"/>
      <c r="E8" s="4">
        <v>4</v>
      </c>
      <c r="F8" s="4">
        <v>60</v>
      </c>
      <c r="G8" s="4">
        <v>4</v>
      </c>
      <c r="H8" s="4"/>
      <c r="I8" s="16"/>
      <c r="J8" s="16"/>
      <c r="K8" s="16"/>
      <c r="L8" s="16"/>
      <c r="M8" s="16"/>
      <c r="N8" s="16"/>
      <c r="O8" s="16"/>
      <c r="P8" s="16"/>
      <c r="Q8" s="16">
        <v>4</v>
      </c>
      <c r="R8" s="16"/>
      <c r="S8" s="16"/>
      <c r="T8" s="16"/>
      <c r="U8" s="16"/>
      <c r="V8" s="43" t="s">
        <v>8</v>
      </c>
      <c r="W8" s="18"/>
    </row>
    <row r="9" spans="1:23" ht="18.75" customHeight="1">
      <c r="A9" s="55"/>
      <c r="B9" s="26" t="s">
        <v>128</v>
      </c>
      <c r="C9" s="63" t="s">
        <v>45</v>
      </c>
      <c r="D9" s="64"/>
      <c r="E9" s="4">
        <v>3</v>
      </c>
      <c r="F9" s="5">
        <v>36</v>
      </c>
      <c r="G9" s="5">
        <v>12</v>
      </c>
      <c r="H9" s="5"/>
      <c r="I9" s="16"/>
      <c r="J9" s="16"/>
      <c r="K9" s="16"/>
      <c r="L9" s="16"/>
      <c r="M9" s="16"/>
      <c r="N9" s="16"/>
      <c r="O9" s="16"/>
      <c r="P9" s="16"/>
      <c r="Q9" s="16"/>
      <c r="R9" s="16">
        <v>3</v>
      </c>
      <c r="S9" s="16"/>
      <c r="T9" s="16"/>
      <c r="U9" s="16"/>
      <c r="V9" s="43" t="s">
        <v>8</v>
      </c>
      <c r="W9" s="20" t="s">
        <v>71</v>
      </c>
    </row>
    <row r="10" spans="1:23" ht="18.75" customHeight="1">
      <c r="A10" s="55"/>
      <c r="B10" s="26" t="s">
        <v>129</v>
      </c>
      <c r="C10" s="93" t="s">
        <v>46</v>
      </c>
      <c r="D10" s="94"/>
      <c r="E10" s="4">
        <v>4</v>
      </c>
      <c r="F10" s="8">
        <v>54</v>
      </c>
      <c r="G10" s="8">
        <v>10</v>
      </c>
      <c r="H10" s="8"/>
      <c r="I10" s="112"/>
      <c r="J10" s="16"/>
      <c r="K10" s="16"/>
      <c r="L10" s="16"/>
      <c r="M10" s="16"/>
      <c r="N10" s="16"/>
      <c r="O10" s="16"/>
      <c r="P10" s="16"/>
      <c r="Q10" s="16"/>
      <c r="R10" s="16">
        <v>4</v>
      </c>
      <c r="S10" s="16"/>
      <c r="T10" s="16"/>
      <c r="U10" s="16"/>
      <c r="V10" s="43" t="s">
        <v>8</v>
      </c>
      <c r="W10" s="20" t="s">
        <v>71</v>
      </c>
    </row>
    <row r="11" spans="1:23" ht="18.75" customHeight="1">
      <c r="A11" s="56"/>
      <c r="B11" s="87" t="s">
        <v>102</v>
      </c>
      <c r="C11" s="88"/>
      <c r="D11" s="89"/>
      <c r="E11" s="4">
        <f>SUM(E5:E10)</f>
        <v>23</v>
      </c>
      <c r="F11" s="4">
        <f>SUM(F5:F10)</f>
        <v>328</v>
      </c>
      <c r="G11" s="4">
        <f>SUM(G5:G10)</f>
        <v>40</v>
      </c>
      <c r="H11" s="8"/>
      <c r="I11" s="112"/>
      <c r="J11" s="16"/>
      <c r="K11" s="16"/>
      <c r="L11" s="16"/>
      <c r="M11" s="16"/>
      <c r="N11" s="16"/>
      <c r="O11" s="28">
        <f>SUM(O5:O10)</f>
        <v>9</v>
      </c>
      <c r="P11" s="16"/>
      <c r="Q11" s="28">
        <f>SUM(Q5:Q10)</f>
        <v>7</v>
      </c>
      <c r="R11" s="28">
        <f>SUM(R5:R10)</f>
        <v>7</v>
      </c>
      <c r="S11" s="16"/>
      <c r="T11" s="16"/>
      <c r="U11" s="16"/>
      <c r="V11" s="5"/>
      <c r="W11" s="18"/>
    </row>
    <row r="12" spans="1:23" ht="18.75" customHeight="1">
      <c r="A12" s="55" t="s">
        <v>55</v>
      </c>
      <c r="B12" s="26" t="s">
        <v>115</v>
      </c>
      <c r="C12" s="63" t="s">
        <v>116</v>
      </c>
      <c r="D12" s="64"/>
      <c r="E12" s="4">
        <v>4</v>
      </c>
      <c r="F12" s="5">
        <v>58</v>
      </c>
      <c r="G12" s="5">
        <v>6</v>
      </c>
      <c r="H12" s="5"/>
      <c r="I12" s="16"/>
      <c r="J12" s="16"/>
      <c r="K12" s="16"/>
      <c r="L12" s="16"/>
      <c r="M12" s="16"/>
      <c r="N12" s="16"/>
      <c r="O12" s="16"/>
      <c r="P12" s="16"/>
      <c r="Q12" s="16">
        <v>4</v>
      </c>
      <c r="R12" s="16"/>
      <c r="S12" s="16"/>
      <c r="T12" s="16"/>
      <c r="U12" s="16"/>
      <c r="V12" s="20"/>
      <c r="W12" s="20"/>
    </row>
    <row r="13" spans="1:23" ht="18.75" customHeight="1">
      <c r="A13" s="55" t="s">
        <v>103</v>
      </c>
      <c r="B13" s="26" t="s">
        <v>117</v>
      </c>
      <c r="C13" s="63" t="s">
        <v>118</v>
      </c>
      <c r="D13" s="64"/>
      <c r="E13" s="4">
        <v>4</v>
      </c>
      <c r="F13" s="5">
        <v>58</v>
      </c>
      <c r="G13" s="5">
        <v>6</v>
      </c>
      <c r="H13" s="5"/>
      <c r="I13" s="16"/>
      <c r="J13" s="16"/>
      <c r="K13" s="16"/>
      <c r="L13" s="16"/>
      <c r="M13" s="16"/>
      <c r="N13" s="16"/>
      <c r="O13" s="16"/>
      <c r="P13" s="16"/>
      <c r="Q13" s="16"/>
      <c r="R13" s="16">
        <v>4</v>
      </c>
      <c r="S13" s="16"/>
      <c r="T13" s="16"/>
      <c r="U13" s="16"/>
      <c r="V13" s="20"/>
      <c r="W13" s="20" t="s">
        <v>119</v>
      </c>
    </row>
    <row r="14" spans="1:23" ht="18.75" customHeight="1">
      <c r="A14" s="55"/>
      <c r="B14" s="26" t="s">
        <v>120</v>
      </c>
      <c r="C14" s="63" t="s">
        <v>121</v>
      </c>
      <c r="D14" s="64"/>
      <c r="E14" s="4">
        <v>3</v>
      </c>
      <c r="F14" s="5">
        <v>40</v>
      </c>
      <c r="G14" s="5"/>
      <c r="H14" s="5"/>
      <c r="I14" s="16">
        <v>8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v>3</v>
      </c>
      <c r="U14" s="16"/>
      <c r="V14" s="20"/>
      <c r="W14" s="20"/>
    </row>
    <row r="15" spans="1:23" ht="18.75" customHeight="1">
      <c r="A15" s="55"/>
      <c r="B15" s="26" t="s">
        <v>133</v>
      </c>
      <c r="C15" s="106" t="s">
        <v>107</v>
      </c>
      <c r="D15" s="106"/>
      <c r="E15" s="5">
        <v>2</v>
      </c>
      <c r="F15" s="5">
        <v>32</v>
      </c>
      <c r="G15" s="5"/>
      <c r="H15" s="5"/>
      <c r="I15" s="16"/>
      <c r="J15" s="16"/>
      <c r="K15" s="16"/>
      <c r="L15" s="16"/>
      <c r="M15" s="16"/>
      <c r="N15" s="16"/>
      <c r="O15" s="28"/>
      <c r="P15" s="16"/>
      <c r="Q15" s="16"/>
      <c r="R15" s="16"/>
      <c r="S15" s="16"/>
      <c r="T15" s="16">
        <v>2</v>
      </c>
      <c r="U15" s="16"/>
      <c r="V15" s="5"/>
      <c r="W15" s="20"/>
    </row>
    <row r="16" spans="1:23" ht="18.75" customHeight="1">
      <c r="A16" s="55"/>
      <c r="B16" s="26" t="s">
        <v>130</v>
      </c>
      <c r="C16" s="33" t="s">
        <v>104</v>
      </c>
      <c r="D16" s="105" t="s">
        <v>105</v>
      </c>
      <c r="E16" s="4">
        <v>4</v>
      </c>
      <c r="F16" s="5">
        <v>32</v>
      </c>
      <c r="G16" s="5"/>
      <c r="H16" s="5">
        <v>32</v>
      </c>
      <c r="I16" s="16"/>
      <c r="J16" s="16"/>
      <c r="K16" s="16"/>
      <c r="L16" s="16"/>
      <c r="M16" s="16"/>
      <c r="N16" s="16"/>
      <c r="O16" s="28"/>
      <c r="P16" s="16"/>
      <c r="Q16" s="16"/>
      <c r="R16" s="107">
        <v>4</v>
      </c>
      <c r="S16" s="16"/>
      <c r="T16" s="16"/>
      <c r="U16" s="16"/>
      <c r="V16" s="43" t="s">
        <v>8</v>
      </c>
      <c r="W16" s="20" t="s">
        <v>71</v>
      </c>
    </row>
    <row r="17" spans="1:23" ht="18.75" customHeight="1">
      <c r="A17" s="55"/>
      <c r="B17" s="26" t="s">
        <v>131</v>
      </c>
      <c r="C17" s="33" t="s">
        <v>106</v>
      </c>
      <c r="D17" s="105"/>
      <c r="E17" s="3">
        <v>4</v>
      </c>
      <c r="F17" s="5">
        <v>32</v>
      </c>
      <c r="G17" s="5"/>
      <c r="H17" s="5">
        <v>32</v>
      </c>
      <c r="I17" s="16"/>
      <c r="J17" s="16"/>
      <c r="K17" s="16"/>
      <c r="L17" s="16"/>
      <c r="M17" s="16"/>
      <c r="N17" s="16"/>
      <c r="O17" s="28"/>
      <c r="P17" s="16"/>
      <c r="Q17" s="16"/>
      <c r="R17" s="108"/>
      <c r="S17" s="16"/>
      <c r="T17" s="16"/>
      <c r="U17" s="16"/>
      <c r="V17" s="43" t="s">
        <v>8</v>
      </c>
      <c r="W17" s="20" t="s">
        <v>71</v>
      </c>
    </row>
    <row r="18" spans="1:23" ht="18.75" customHeight="1">
      <c r="A18" s="55"/>
      <c r="B18" s="26" t="s">
        <v>73</v>
      </c>
      <c r="C18" s="33" t="s">
        <v>67</v>
      </c>
      <c r="D18" s="105" t="s">
        <v>66</v>
      </c>
      <c r="E18" s="3">
        <v>2</v>
      </c>
      <c r="F18" s="5">
        <v>28</v>
      </c>
      <c r="G18" s="5"/>
      <c r="H18" s="5"/>
      <c r="I18" s="16">
        <v>4</v>
      </c>
      <c r="J18" s="16"/>
      <c r="K18" s="16"/>
      <c r="L18" s="16"/>
      <c r="M18" s="16"/>
      <c r="N18" s="16"/>
      <c r="O18" s="28"/>
      <c r="P18" s="16"/>
      <c r="Q18" s="16"/>
      <c r="R18" s="16"/>
      <c r="S18" s="16"/>
      <c r="T18" s="107">
        <v>2</v>
      </c>
      <c r="U18" s="16"/>
      <c r="V18" s="5"/>
      <c r="W18" s="20"/>
    </row>
    <row r="19" spans="1:23" ht="18.75" customHeight="1">
      <c r="A19" s="55"/>
      <c r="B19" s="26" t="s">
        <v>132</v>
      </c>
      <c r="C19" s="33" t="s">
        <v>68</v>
      </c>
      <c r="D19" s="105"/>
      <c r="E19" s="4">
        <v>2</v>
      </c>
      <c r="F19" s="5">
        <v>28</v>
      </c>
      <c r="G19" s="5"/>
      <c r="H19" s="5"/>
      <c r="I19" s="16">
        <v>4</v>
      </c>
      <c r="J19" s="16"/>
      <c r="K19" s="16"/>
      <c r="L19" s="16"/>
      <c r="M19" s="16"/>
      <c r="N19" s="16"/>
      <c r="O19" s="28"/>
      <c r="P19" s="16"/>
      <c r="Q19" s="16"/>
      <c r="R19" s="16"/>
      <c r="S19" s="16"/>
      <c r="T19" s="108"/>
      <c r="U19" s="16"/>
      <c r="V19" s="5"/>
      <c r="W19" s="20"/>
    </row>
    <row r="20" spans="1:23" ht="18.75" customHeight="1">
      <c r="A20" s="56"/>
      <c r="B20" s="87" t="s">
        <v>108</v>
      </c>
      <c r="C20" s="88"/>
      <c r="D20" s="89"/>
      <c r="E20" s="4">
        <f>SUM(E12:E16,E18)</f>
        <v>19</v>
      </c>
      <c r="F20" s="4">
        <f aca="true" t="shared" si="0" ref="F20:T20">SUM(F12:F16,F18)</f>
        <v>248</v>
      </c>
      <c r="G20" s="4">
        <f t="shared" si="0"/>
        <v>12</v>
      </c>
      <c r="H20" s="4">
        <f t="shared" si="0"/>
        <v>32</v>
      </c>
      <c r="I20" s="28">
        <f t="shared" si="0"/>
        <v>12</v>
      </c>
      <c r="J20" s="16"/>
      <c r="K20" s="16"/>
      <c r="L20" s="16"/>
      <c r="M20" s="16"/>
      <c r="N20" s="16"/>
      <c r="O20" s="28"/>
      <c r="P20" s="16"/>
      <c r="Q20" s="28">
        <f t="shared" si="0"/>
        <v>4</v>
      </c>
      <c r="R20" s="28">
        <f t="shared" si="0"/>
        <v>8</v>
      </c>
      <c r="S20" s="16"/>
      <c r="T20" s="28">
        <f t="shared" si="0"/>
        <v>7</v>
      </c>
      <c r="U20" s="16"/>
      <c r="V20" s="5"/>
      <c r="W20" s="18"/>
    </row>
    <row r="21" spans="1:26" ht="18.75" customHeight="1">
      <c r="A21" s="55"/>
      <c r="B21" s="6"/>
      <c r="C21" s="93" t="s">
        <v>23</v>
      </c>
      <c r="D21" s="94"/>
      <c r="E21" s="4">
        <v>2</v>
      </c>
      <c r="F21" s="5">
        <v>32</v>
      </c>
      <c r="G21" s="5"/>
      <c r="H21" s="5"/>
      <c r="I21" s="16"/>
      <c r="J21" s="16"/>
      <c r="K21" s="16"/>
      <c r="L21" s="16"/>
      <c r="M21" s="16"/>
      <c r="N21" s="16"/>
      <c r="O21" s="16"/>
      <c r="P21" s="16"/>
      <c r="Q21" s="16">
        <v>2</v>
      </c>
      <c r="R21" s="16"/>
      <c r="S21" s="16"/>
      <c r="T21" s="16"/>
      <c r="U21" s="16"/>
      <c r="V21" s="17"/>
      <c r="W21" s="90" t="s">
        <v>82</v>
      </c>
      <c r="Y21" s="7"/>
      <c r="Z21" s="1"/>
    </row>
    <row r="22" spans="1:26" ht="18.75" customHeight="1">
      <c r="A22" s="55"/>
      <c r="B22" s="6"/>
      <c r="C22" s="93" t="s">
        <v>109</v>
      </c>
      <c r="D22" s="94"/>
      <c r="E22" s="4">
        <v>2</v>
      </c>
      <c r="F22" s="20">
        <v>32</v>
      </c>
      <c r="G22" s="15"/>
      <c r="H22" s="15"/>
      <c r="I22" s="113"/>
      <c r="J22" s="16"/>
      <c r="K22" s="16"/>
      <c r="L22" s="16"/>
      <c r="M22" s="16"/>
      <c r="N22" s="107">
        <v>2</v>
      </c>
      <c r="O22" s="16"/>
      <c r="P22" s="16"/>
      <c r="Q22" s="16"/>
      <c r="R22" s="16"/>
      <c r="S22" s="16"/>
      <c r="T22" s="107">
        <v>4</v>
      </c>
      <c r="U22" s="16"/>
      <c r="V22" s="5"/>
      <c r="W22" s="91"/>
      <c r="Y22" s="7"/>
      <c r="Z22" s="1"/>
    </row>
    <row r="23" spans="1:26" ht="18.75" customHeight="1">
      <c r="A23" s="55"/>
      <c r="B23" s="6"/>
      <c r="C23" s="93" t="s">
        <v>22</v>
      </c>
      <c r="D23" s="94"/>
      <c r="E23" s="4">
        <v>2</v>
      </c>
      <c r="F23" s="5">
        <v>32</v>
      </c>
      <c r="G23" s="5"/>
      <c r="H23" s="5"/>
      <c r="I23" s="16"/>
      <c r="J23" s="16"/>
      <c r="K23" s="16"/>
      <c r="L23" s="16"/>
      <c r="M23" s="16"/>
      <c r="N23" s="109"/>
      <c r="O23" s="16"/>
      <c r="P23" s="16"/>
      <c r="Q23" s="16"/>
      <c r="R23" s="16"/>
      <c r="S23" s="16"/>
      <c r="T23" s="109"/>
      <c r="U23" s="114"/>
      <c r="V23" s="4"/>
      <c r="W23" s="91"/>
      <c r="Y23" s="7"/>
      <c r="Z23" s="1"/>
    </row>
    <row r="24" spans="1:26" ht="18.75" customHeight="1">
      <c r="A24" s="55"/>
      <c r="B24" s="6"/>
      <c r="C24" s="93" t="s">
        <v>110</v>
      </c>
      <c r="D24" s="94"/>
      <c r="E24" s="4">
        <v>2</v>
      </c>
      <c r="F24" s="5">
        <v>32</v>
      </c>
      <c r="G24" s="5"/>
      <c r="H24" s="5"/>
      <c r="I24" s="16"/>
      <c r="J24" s="16"/>
      <c r="K24" s="16"/>
      <c r="L24" s="16"/>
      <c r="M24" s="16"/>
      <c r="N24" s="109"/>
      <c r="O24" s="16"/>
      <c r="P24" s="16"/>
      <c r="Q24" s="16"/>
      <c r="R24" s="16"/>
      <c r="S24" s="16"/>
      <c r="T24" s="109"/>
      <c r="U24" s="114"/>
      <c r="V24" s="4"/>
      <c r="W24" s="91"/>
      <c r="Y24" s="7"/>
      <c r="Z24" s="1"/>
    </row>
    <row r="25" spans="1:26" ht="18.75" customHeight="1">
      <c r="A25" s="55"/>
      <c r="B25" s="6"/>
      <c r="C25" s="93" t="s">
        <v>111</v>
      </c>
      <c r="D25" s="94"/>
      <c r="E25" s="4"/>
      <c r="F25" s="5"/>
      <c r="G25" s="5"/>
      <c r="H25" s="5"/>
      <c r="I25" s="16"/>
      <c r="J25" s="16"/>
      <c r="K25" s="16"/>
      <c r="L25" s="16"/>
      <c r="M25" s="16"/>
      <c r="N25" s="108"/>
      <c r="O25" s="16"/>
      <c r="P25" s="16"/>
      <c r="Q25" s="16"/>
      <c r="R25" s="16"/>
      <c r="S25" s="16"/>
      <c r="T25" s="108"/>
      <c r="U25" s="114"/>
      <c r="V25" s="4"/>
      <c r="W25" s="92"/>
      <c r="Y25" s="7"/>
      <c r="Z25" s="1"/>
    </row>
    <row r="26" spans="1:23" ht="18.75" customHeight="1">
      <c r="A26" s="56"/>
      <c r="B26" s="87" t="s">
        <v>112</v>
      </c>
      <c r="C26" s="88"/>
      <c r="D26" s="89"/>
      <c r="E26" s="4">
        <f>SUM(E21:E25)</f>
        <v>8</v>
      </c>
      <c r="F26" s="18">
        <f>SUM(F21:F25)</f>
        <v>128</v>
      </c>
      <c r="G26" s="18"/>
      <c r="H26" s="18"/>
      <c r="I26" s="29"/>
      <c r="J26" s="16"/>
      <c r="K26" s="16"/>
      <c r="L26" s="16"/>
      <c r="M26" s="16"/>
      <c r="N26" s="16">
        <f>SUM(N21:N25)</f>
        <v>2</v>
      </c>
      <c r="O26" s="16"/>
      <c r="P26" s="16"/>
      <c r="Q26" s="16">
        <f>SUM(Q21:Q25)</f>
        <v>2</v>
      </c>
      <c r="R26" s="16"/>
      <c r="S26" s="16"/>
      <c r="T26" s="16">
        <f>SUM(T21:T25)</f>
        <v>4</v>
      </c>
      <c r="U26" s="30"/>
      <c r="V26" s="15"/>
      <c r="W26" s="18"/>
    </row>
    <row r="27" spans="1:23" ht="18.75" customHeight="1">
      <c r="A27" s="54" t="s">
        <v>26</v>
      </c>
      <c r="B27" s="46">
        <v>309080</v>
      </c>
      <c r="C27" s="93" t="s">
        <v>12</v>
      </c>
      <c r="D27" s="94"/>
      <c r="E27" s="4">
        <v>2</v>
      </c>
      <c r="F27" s="18"/>
      <c r="G27" s="18"/>
      <c r="H27" s="18"/>
      <c r="I27" s="29"/>
      <c r="J27" s="16" t="s">
        <v>13</v>
      </c>
      <c r="K27" s="16"/>
      <c r="L27" s="16"/>
      <c r="M27" s="16"/>
      <c r="N27" s="16"/>
      <c r="O27" s="16"/>
      <c r="P27" s="28"/>
      <c r="Q27" s="16"/>
      <c r="R27" s="16"/>
      <c r="S27" s="28"/>
      <c r="T27" s="16"/>
      <c r="U27" s="115"/>
      <c r="V27" s="18"/>
      <c r="W27" s="23"/>
    </row>
    <row r="28" spans="1:23" ht="18.75" customHeight="1">
      <c r="A28" s="55"/>
      <c r="B28" s="47">
        <v>340003</v>
      </c>
      <c r="C28" s="93" t="s">
        <v>134</v>
      </c>
      <c r="D28" s="94"/>
      <c r="E28" s="4">
        <v>4</v>
      </c>
      <c r="F28" s="18"/>
      <c r="G28" s="18"/>
      <c r="H28" s="18"/>
      <c r="I28" s="29"/>
      <c r="J28" s="16"/>
      <c r="K28" s="16"/>
      <c r="L28" s="16"/>
      <c r="M28" s="16" t="s">
        <v>29</v>
      </c>
      <c r="N28" s="16"/>
      <c r="O28" s="16"/>
      <c r="P28" s="28"/>
      <c r="Q28" s="16"/>
      <c r="R28" s="16"/>
      <c r="S28" s="28"/>
      <c r="T28" s="16"/>
      <c r="U28" s="115"/>
      <c r="V28" s="18"/>
      <c r="W28" s="23"/>
    </row>
    <row r="29" spans="1:23" ht="18.75" customHeight="1">
      <c r="A29" s="55"/>
      <c r="B29" s="26" t="s">
        <v>135</v>
      </c>
      <c r="C29" s="93" t="s">
        <v>47</v>
      </c>
      <c r="D29" s="94"/>
      <c r="E29" s="4">
        <v>3</v>
      </c>
      <c r="F29" s="18"/>
      <c r="G29" s="18"/>
      <c r="H29" s="18"/>
      <c r="I29" s="29"/>
      <c r="J29" s="16"/>
      <c r="K29" s="16"/>
      <c r="L29" s="16"/>
      <c r="M29" s="16"/>
      <c r="N29" s="16"/>
      <c r="O29" s="16"/>
      <c r="P29" s="28" t="s">
        <v>52</v>
      </c>
      <c r="Q29" s="16"/>
      <c r="R29" s="16"/>
      <c r="S29" s="28"/>
      <c r="T29" s="16"/>
      <c r="U29" s="115"/>
      <c r="V29" s="18"/>
      <c r="W29" s="23"/>
    </row>
    <row r="30" spans="1:23" ht="18.75" customHeight="1">
      <c r="A30" s="55"/>
      <c r="B30" s="26" t="s">
        <v>136</v>
      </c>
      <c r="C30" s="93" t="s">
        <v>48</v>
      </c>
      <c r="D30" s="94"/>
      <c r="E30" s="4">
        <v>1</v>
      </c>
      <c r="F30" s="19"/>
      <c r="G30" s="18"/>
      <c r="H30" s="5"/>
      <c r="I30" s="29"/>
      <c r="J30" s="16"/>
      <c r="K30" s="16"/>
      <c r="L30" s="16"/>
      <c r="M30" s="16"/>
      <c r="N30" s="16"/>
      <c r="O30" s="16"/>
      <c r="P30" s="28" t="s">
        <v>53</v>
      </c>
      <c r="Q30" s="16"/>
      <c r="R30" s="16"/>
      <c r="S30" s="28"/>
      <c r="T30" s="16"/>
      <c r="U30" s="115"/>
      <c r="V30" s="18"/>
      <c r="W30" s="20" t="s">
        <v>63</v>
      </c>
    </row>
    <row r="31" spans="1:23" ht="18.75" customHeight="1">
      <c r="A31" s="55"/>
      <c r="B31" s="2">
        <v>343005</v>
      </c>
      <c r="C31" s="93" t="s">
        <v>61</v>
      </c>
      <c r="D31" s="94"/>
      <c r="E31" s="4">
        <v>3</v>
      </c>
      <c r="F31" s="18"/>
      <c r="G31" s="18"/>
      <c r="H31" s="18"/>
      <c r="I31" s="29"/>
      <c r="J31" s="16"/>
      <c r="K31" s="16"/>
      <c r="L31" s="16"/>
      <c r="M31" s="16"/>
      <c r="N31" s="16"/>
      <c r="O31" s="16"/>
      <c r="P31" s="28"/>
      <c r="Q31" s="16"/>
      <c r="R31" s="16" t="s">
        <v>52</v>
      </c>
      <c r="S31" s="28"/>
      <c r="T31" s="16"/>
      <c r="U31" s="115"/>
      <c r="V31" s="18"/>
      <c r="W31" s="20" t="s">
        <v>69</v>
      </c>
    </row>
    <row r="32" spans="1:23" ht="18.75" customHeight="1">
      <c r="A32" s="55"/>
      <c r="B32" s="26" t="s">
        <v>137</v>
      </c>
      <c r="C32" s="93" t="s">
        <v>49</v>
      </c>
      <c r="D32" s="94"/>
      <c r="E32" s="4">
        <v>2</v>
      </c>
      <c r="F32" s="18"/>
      <c r="G32" s="18"/>
      <c r="H32" s="18"/>
      <c r="I32" s="29"/>
      <c r="J32" s="16"/>
      <c r="K32" s="16"/>
      <c r="L32" s="16"/>
      <c r="M32" s="16"/>
      <c r="N32" s="16"/>
      <c r="O32" s="16"/>
      <c r="P32" s="28"/>
      <c r="Q32" s="16"/>
      <c r="R32" s="16"/>
      <c r="S32" s="28" t="s">
        <v>65</v>
      </c>
      <c r="T32" s="16"/>
      <c r="U32" s="115"/>
      <c r="V32" s="18"/>
      <c r="W32" s="23"/>
    </row>
    <row r="33" spans="1:23" ht="18.75" customHeight="1">
      <c r="A33" s="55"/>
      <c r="B33" s="26" t="s">
        <v>138</v>
      </c>
      <c r="C33" s="93" t="s">
        <v>50</v>
      </c>
      <c r="D33" s="94"/>
      <c r="E33" s="4">
        <v>2</v>
      </c>
      <c r="F33" s="18"/>
      <c r="G33" s="18"/>
      <c r="H33" s="18"/>
      <c r="I33" s="29"/>
      <c r="J33" s="16"/>
      <c r="K33" s="16"/>
      <c r="L33" s="16"/>
      <c r="M33" s="16"/>
      <c r="N33" s="16"/>
      <c r="O33" s="16"/>
      <c r="P33" s="28"/>
      <c r="Q33" s="16"/>
      <c r="R33" s="16"/>
      <c r="S33" s="28" t="s">
        <v>56</v>
      </c>
      <c r="T33" s="16"/>
      <c r="U33" s="115"/>
      <c r="V33" s="18"/>
      <c r="W33" s="23"/>
    </row>
    <row r="34" spans="1:23" ht="18.75" customHeight="1">
      <c r="A34" s="55"/>
      <c r="B34" s="2">
        <v>343006</v>
      </c>
      <c r="C34" s="93" t="s">
        <v>62</v>
      </c>
      <c r="D34" s="94"/>
      <c r="E34" s="4">
        <v>2</v>
      </c>
      <c r="F34" s="18"/>
      <c r="G34" s="18"/>
      <c r="H34" s="18"/>
      <c r="I34" s="29"/>
      <c r="J34" s="16"/>
      <c r="K34" s="16"/>
      <c r="L34" s="16"/>
      <c r="M34" s="16"/>
      <c r="N34" s="16"/>
      <c r="O34" s="16"/>
      <c r="P34" s="28"/>
      <c r="Q34" s="16"/>
      <c r="R34" s="16"/>
      <c r="S34" s="28"/>
      <c r="T34" s="16" t="s">
        <v>65</v>
      </c>
      <c r="U34" s="115"/>
      <c r="V34" s="18"/>
      <c r="W34" s="20" t="s">
        <v>70</v>
      </c>
    </row>
    <row r="35" spans="1:23" ht="18.75" customHeight="1">
      <c r="A35" s="55"/>
      <c r="B35" s="2">
        <v>340029</v>
      </c>
      <c r="C35" s="63" t="s">
        <v>64</v>
      </c>
      <c r="D35" s="64"/>
      <c r="E35" s="4">
        <v>2</v>
      </c>
      <c r="F35" s="18">
        <v>8</v>
      </c>
      <c r="G35" s="18"/>
      <c r="H35" s="18">
        <v>24</v>
      </c>
      <c r="I35" s="29"/>
      <c r="J35" s="16"/>
      <c r="K35" s="16"/>
      <c r="L35" s="16"/>
      <c r="M35" s="16"/>
      <c r="N35" s="16"/>
      <c r="O35" s="16"/>
      <c r="P35" s="28"/>
      <c r="Q35" s="16"/>
      <c r="R35" s="16"/>
      <c r="S35" s="28"/>
      <c r="T35" s="16">
        <v>2</v>
      </c>
      <c r="U35" s="115"/>
      <c r="V35" s="18"/>
      <c r="W35" s="20" t="s">
        <v>70</v>
      </c>
    </row>
    <row r="36" spans="1:23" ht="18.75" customHeight="1">
      <c r="A36" s="55"/>
      <c r="B36" s="2">
        <v>200001</v>
      </c>
      <c r="C36" s="93" t="s">
        <v>51</v>
      </c>
      <c r="D36" s="94"/>
      <c r="E36" s="4">
        <v>12</v>
      </c>
      <c r="F36" s="18"/>
      <c r="G36" s="18"/>
      <c r="H36" s="18"/>
      <c r="I36" s="29"/>
      <c r="J36" s="16"/>
      <c r="K36" s="16"/>
      <c r="L36" s="16"/>
      <c r="M36" s="16"/>
      <c r="N36" s="16"/>
      <c r="O36" s="16"/>
      <c r="P36" s="28"/>
      <c r="Q36" s="16"/>
      <c r="R36" s="16"/>
      <c r="S36" s="28"/>
      <c r="T36" s="16"/>
      <c r="U36" s="115">
        <v>12</v>
      </c>
      <c r="V36" s="18"/>
      <c r="W36" s="23"/>
    </row>
    <row r="37" spans="1:23" ht="18.75" customHeight="1">
      <c r="A37" s="55"/>
      <c r="B37" s="48">
        <v>309081</v>
      </c>
      <c r="C37" s="93" t="s">
        <v>16</v>
      </c>
      <c r="D37" s="94"/>
      <c r="E37" s="4">
        <v>1</v>
      </c>
      <c r="F37" s="18"/>
      <c r="G37" s="18"/>
      <c r="H37" s="18"/>
      <c r="I37" s="29">
        <v>16</v>
      </c>
      <c r="J37" s="16"/>
      <c r="K37" s="16"/>
      <c r="L37" s="16"/>
      <c r="M37" s="16"/>
      <c r="N37" s="16"/>
      <c r="O37" s="16"/>
      <c r="P37" s="28" t="s">
        <v>53</v>
      </c>
      <c r="Q37" s="16"/>
      <c r="R37" s="16"/>
      <c r="S37" s="28"/>
      <c r="T37" s="16"/>
      <c r="U37" s="115"/>
      <c r="V37" s="18"/>
      <c r="W37" s="20" t="s">
        <v>54</v>
      </c>
    </row>
    <row r="38" spans="1:23" ht="18.75" customHeight="1">
      <c r="A38" s="56"/>
      <c r="B38" s="95" t="s">
        <v>113</v>
      </c>
      <c r="C38" s="96"/>
      <c r="D38" s="97"/>
      <c r="E38" s="18">
        <f>SUM(E27:E37)</f>
        <v>34</v>
      </c>
      <c r="F38" s="18">
        <f>SUM(F27:F37)</f>
        <v>8</v>
      </c>
      <c r="G38" s="18"/>
      <c r="H38" s="18">
        <f>SUM(H35:H37)</f>
        <v>24</v>
      </c>
      <c r="I38" s="29">
        <f>SUM(E27:E34,E36:E37)*16</f>
        <v>512</v>
      </c>
      <c r="J38" s="29">
        <v>2</v>
      </c>
      <c r="K38" s="29"/>
      <c r="L38" s="29"/>
      <c r="M38" s="29">
        <v>4</v>
      </c>
      <c r="N38" s="29"/>
      <c r="O38" s="29"/>
      <c r="P38" s="29">
        <v>5</v>
      </c>
      <c r="Q38" s="29"/>
      <c r="R38" s="29">
        <v>3</v>
      </c>
      <c r="S38" s="29">
        <v>4</v>
      </c>
      <c r="T38" s="29">
        <v>4</v>
      </c>
      <c r="U38" s="29">
        <v>12</v>
      </c>
      <c r="V38" s="18"/>
      <c r="W38" s="9"/>
    </row>
    <row r="39" spans="1:23" ht="18.75" customHeight="1">
      <c r="A39" s="95" t="s">
        <v>114</v>
      </c>
      <c r="B39" s="96"/>
      <c r="C39" s="96"/>
      <c r="D39" s="97"/>
      <c r="E39" s="22">
        <f>SUM(E11,E20,E26,E38,102)</f>
        <v>186</v>
      </c>
      <c r="F39" s="22">
        <f>SUM(F11,F20,F26,F38,1418)</f>
        <v>2130</v>
      </c>
      <c r="G39" s="22">
        <f>SUM(G11,G20,G26,G38,118)</f>
        <v>170</v>
      </c>
      <c r="H39" s="22">
        <f>SUM(H11,H20,H26,H38,72)</f>
        <v>128</v>
      </c>
      <c r="I39" s="40">
        <f>SUM(I11,I20,I26,I38,88)</f>
        <v>612</v>
      </c>
      <c r="J39" s="40">
        <f>SUM(J11,J20,J26,J38)</f>
        <v>2</v>
      </c>
      <c r="K39" s="40">
        <f>SUM(K11,K20,K26,K38,24)</f>
        <v>24</v>
      </c>
      <c r="L39" s="40">
        <f>SUM(L11,L20,L26,L38,25)</f>
        <v>25</v>
      </c>
      <c r="M39" s="40">
        <f>SUM(M11,M20,M26,M38)</f>
        <v>4</v>
      </c>
      <c r="N39" s="40">
        <f>SUM(N11,N20,N26,N38,23.5)</f>
        <v>25.5</v>
      </c>
      <c r="O39" s="40">
        <f>SUM(O11,O20,O26,O38,16)</f>
        <v>25</v>
      </c>
      <c r="P39" s="40">
        <f>SUM(P11,P20,P26,P38)</f>
        <v>5</v>
      </c>
      <c r="Q39" s="40">
        <f>SUM(Q11,Q20,Q26,Q38,12)</f>
        <v>25</v>
      </c>
      <c r="R39" s="40">
        <f>SUM(R11,R20,R26,R38,3.5)</f>
        <v>21.5</v>
      </c>
      <c r="S39" s="40">
        <f>SUM(S11,S20,S26,S38)</f>
        <v>4</v>
      </c>
      <c r="T39" s="40">
        <f>SUM(T11,T20,T26,T38,2)</f>
        <v>17</v>
      </c>
      <c r="U39" s="40">
        <f>SUM(U11,U20,U26,U38)</f>
        <v>12</v>
      </c>
      <c r="V39" s="22"/>
      <c r="W39" s="18"/>
    </row>
    <row r="40" ht="14.25"/>
  </sheetData>
  <sheetProtection/>
  <mergeCells count="59">
    <mergeCell ref="C31:D31"/>
    <mergeCell ref="C14:D14"/>
    <mergeCell ref="T18:T19"/>
    <mergeCell ref="C21:D21"/>
    <mergeCell ref="C23:D23"/>
    <mergeCell ref="B26:D26"/>
    <mergeCell ref="C27:D27"/>
    <mergeCell ref="C28:D28"/>
    <mergeCell ref="R16:R17"/>
    <mergeCell ref="N22:N25"/>
    <mergeCell ref="W2:W4"/>
    <mergeCell ref="S3:U3"/>
    <mergeCell ref="F2:I2"/>
    <mergeCell ref="F3:F4"/>
    <mergeCell ref="G3:G4"/>
    <mergeCell ref="H3:H4"/>
    <mergeCell ref="I3:I4"/>
    <mergeCell ref="M3:O3"/>
    <mergeCell ref="J2:U2"/>
    <mergeCell ref="C12:D12"/>
    <mergeCell ref="A21:A26"/>
    <mergeCell ref="D18:D19"/>
    <mergeCell ref="A12:A20"/>
    <mergeCell ref="D16:D17"/>
    <mergeCell ref="C24:D24"/>
    <mergeCell ref="B20:D20"/>
    <mergeCell ref="C25:D25"/>
    <mergeCell ref="C22:D22"/>
    <mergeCell ref="C15:D15"/>
    <mergeCell ref="A2:A4"/>
    <mergeCell ref="B2:B4"/>
    <mergeCell ref="E2:E4"/>
    <mergeCell ref="A5:A11"/>
    <mergeCell ref="C7:D7"/>
    <mergeCell ref="C13:D13"/>
    <mergeCell ref="C8:D8"/>
    <mergeCell ref="C9:D9"/>
    <mergeCell ref="C10:D10"/>
    <mergeCell ref="B11:D11"/>
    <mergeCell ref="C30:D30"/>
    <mergeCell ref="C32:D32"/>
    <mergeCell ref="C33:D33"/>
    <mergeCell ref="A1:W1"/>
    <mergeCell ref="C2:D4"/>
    <mergeCell ref="C5:D5"/>
    <mergeCell ref="C6:D6"/>
    <mergeCell ref="V2:V4"/>
    <mergeCell ref="P3:R3"/>
    <mergeCell ref="J3:L3"/>
    <mergeCell ref="T22:T25"/>
    <mergeCell ref="W21:W25"/>
    <mergeCell ref="C29:D29"/>
    <mergeCell ref="B38:D38"/>
    <mergeCell ref="A39:D39"/>
    <mergeCell ref="C34:D34"/>
    <mergeCell ref="C35:D35"/>
    <mergeCell ref="C36:D36"/>
    <mergeCell ref="C37:D37"/>
    <mergeCell ref="A27:A38"/>
  </mergeCells>
  <printOptions/>
  <pageMargins left="0.4330708661417323" right="0" top="0.3937007874015748" bottom="0.31496062992125984" header="0.4330708661417323" footer="0.31496062992125984"/>
  <pageSetup horizontalDpi="600" verticalDpi="600" orientation="portrait" paperSize="9" r:id="rId3"/>
  <headerFooter alignWithMargins="0">
    <oddFooter>&amp;C&amp;"Times New Roman,常规"&amp;9 104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</cp:lastModifiedBy>
  <cp:lastPrinted>2009-11-27T02:17:13Z</cp:lastPrinted>
  <dcterms:created xsi:type="dcterms:W3CDTF">2007-10-12T08:34:44Z</dcterms:created>
  <dcterms:modified xsi:type="dcterms:W3CDTF">2012-11-07T12:47:17Z</dcterms:modified>
  <cp:category/>
  <cp:version/>
  <cp:contentType/>
  <cp:contentStatus/>
</cp:coreProperties>
</file>