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汽车1（正式）" sheetId="1" r:id="rId1"/>
    <sheet name="汽车2（正式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cxkb</author>
  </authors>
  <commentList>
    <comment ref="I42" authorId="0">
      <text>
        <r>
          <rPr>
            <b/>
            <sz val="9"/>
            <rFont val="宋体"/>
            <family val="0"/>
          </rPr>
          <t>cxkb:</t>
        </r>
        <r>
          <rPr>
            <sz val="9"/>
            <rFont val="宋体"/>
            <family val="0"/>
          </rPr>
          <t xml:space="preserve">
实践环节周次总和*16+毕业设计*16</t>
        </r>
      </text>
    </comment>
  </commentList>
</comments>
</file>

<file path=xl/sharedStrings.xml><?xml version="1.0" encoding="utf-8"?>
<sst xmlns="http://schemas.openxmlformats.org/spreadsheetml/2006/main" count="196" uniqueCount="145">
  <si>
    <t>课程类别</t>
  </si>
  <si>
    <t>课程名称</t>
  </si>
  <si>
    <t>学分</t>
  </si>
  <si>
    <t>考核类型</t>
  </si>
  <si>
    <t>一</t>
  </si>
  <si>
    <t>二</t>
  </si>
  <si>
    <t>三</t>
  </si>
  <si>
    <t>四</t>
  </si>
  <si>
    <t>+</t>
  </si>
  <si>
    <t>马克思主义基本原理</t>
  </si>
  <si>
    <t>形势与政策</t>
  </si>
  <si>
    <t>就业指导</t>
  </si>
  <si>
    <t>军训</t>
  </si>
  <si>
    <t>2周</t>
  </si>
  <si>
    <t>线性代数</t>
  </si>
  <si>
    <t>概率统计</t>
  </si>
  <si>
    <t>社会实践</t>
  </si>
  <si>
    <t>1-8周</t>
  </si>
  <si>
    <t>汽车拆装</t>
  </si>
  <si>
    <t>3周</t>
  </si>
  <si>
    <t>1周</t>
  </si>
  <si>
    <t>复杂零件数控加工工艺设计</t>
  </si>
  <si>
    <t>4周</t>
  </si>
  <si>
    <t>思想道德修养与法律基础</t>
  </si>
  <si>
    <t>中国近代史纲要</t>
  </si>
  <si>
    <t>毛泽东思想、邓小平理论和“三个代表”的重要思想概论</t>
  </si>
  <si>
    <t>306001-004</t>
  </si>
  <si>
    <t>304001-004</t>
  </si>
  <si>
    <t>计算机应用基础A</t>
  </si>
  <si>
    <t>C程序设计（上)</t>
  </si>
  <si>
    <t>C程序设计（下)</t>
  </si>
  <si>
    <t>大学物理B(上)</t>
  </si>
  <si>
    <t>大学物理B(下)</t>
  </si>
  <si>
    <t>机械设计课程设计</t>
  </si>
  <si>
    <t>AutoCAD强化</t>
  </si>
  <si>
    <t>机制工艺课程设计</t>
  </si>
  <si>
    <t>数控技术实训</t>
  </si>
  <si>
    <t>汽车维修</t>
  </si>
  <si>
    <t>生产实习</t>
  </si>
  <si>
    <t>汽车试驾</t>
  </si>
  <si>
    <t>2周</t>
  </si>
  <si>
    <t>4-16周</t>
  </si>
  <si>
    <t>专业基础课</t>
  </si>
  <si>
    <t>340024</t>
  </si>
  <si>
    <t>340026</t>
  </si>
  <si>
    <t>340020</t>
  </si>
  <si>
    <t>301001-002</t>
  </si>
  <si>
    <t>高等数学A（上）（下）</t>
  </si>
  <si>
    <t>两选一</t>
  </si>
  <si>
    <t>强化班选A</t>
  </si>
  <si>
    <t>301003-004</t>
  </si>
  <si>
    <t>高等数学B（上）（下）</t>
  </si>
  <si>
    <t>备注</t>
  </si>
  <si>
    <t>课程编号</t>
  </si>
  <si>
    <t>学时</t>
  </si>
  <si>
    <t>开课学期及周学时（周数）</t>
  </si>
  <si>
    <t>考核类型</t>
  </si>
  <si>
    <t>讲课</t>
  </si>
  <si>
    <t>实验</t>
  </si>
  <si>
    <t>上机</t>
  </si>
  <si>
    <t>其他</t>
  </si>
  <si>
    <t xml:space="preserve">通 识 教 育 课 </t>
  </si>
  <si>
    <t xml:space="preserve"> </t>
  </si>
  <si>
    <t>体育一～四</t>
  </si>
  <si>
    <t>大学英语一～四</t>
  </si>
  <si>
    <t>9-16周</t>
  </si>
  <si>
    <t>通识教育课合计</t>
  </si>
  <si>
    <t>机械制图（上）</t>
  </si>
  <si>
    <t>机械制图（下）</t>
  </si>
  <si>
    <t>复变函数</t>
  </si>
  <si>
    <t>1-8周</t>
  </si>
  <si>
    <t>电路基础B</t>
  </si>
  <si>
    <t>电路实验</t>
  </si>
  <si>
    <t>互换性与测量技术</t>
  </si>
  <si>
    <t>理论力学</t>
  </si>
  <si>
    <t>材料力学A</t>
  </si>
  <si>
    <t>模拟与数字电路</t>
  </si>
  <si>
    <t>模拟与数字电路实验</t>
  </si>
  <si>
    <t>控制工程基础</t>
  </si>
  <si>
    <t>微机原理与应用B</t>
  </si>
  <si>
    <t>管理学B</t>
  </si>
  <si>
    <t>专业基础课合计</t>
  </si>
  <si>
    <t>合   计  学  分</t>
  </si>
  <si>
    <t>课程类别</t>
  </si>
  <si>
    <t>二</t>
  </si>
  <si>
    <t>专业主干课</t>
  </si>
  <si>
    <t>机械设计</t>
  </si>
  <si>
    <t>工程材料及热处理</t>
  </si>
  <si>
    <t>液压与气动技术A</t>
  </si>
  <si>
    <t>机械制造工程学</t>
  </si>
  <si>
    <t>电气控制与可编程控制器</t>
  </si>
  <si>
    <t>4-16周</t>
  </si>
  <si>
    <t>数控技术</t>
  </si>
  <si>
    <t>专业主干课合计</t>
  </si>
  <si>
    <t>专业方向课</t>
  </si>
  <si>
    <t>向</t>
  </si>
  <si>
    <t>Pro/E</t>
  </si>
  <si>
    <t>两选一</t>
  </si>
  <si>
    <t>UG</t>
  </si>
  <si>
    <t>专业英语</t>
  </si>
  <si>
    <t>专业方向课选修学分</t>
  </si>
  <si>
    <t>自然科学类</t>
  </si>
  <si>
    <t>社会科学类</t>
  </si>
  <si>
    <t>人文科学类</t>
  </si>
  <si>
    <t>工程技术类</t>
  </si>
  <si>
    <t>职业技能培训</t>
  </si>
  <si>
    <t>素质教育课选修学分</t>
  </si>
  <si>
    <t>实践教学环节</t>
  </si>
  <si>
    <t>毕业设计</t>
  </si>
  <si>
    <t>课外</t>
  </si>
  <si>
    <t>实践教学环节合计</t>
  </si>
  <si>
    <t>总         计</t>
  </si>
  <si>
    <t>342001</t>
  </si>
  <si>
    <t>汽车构造</t>
  </si>
  <si>
    <t>4-16周</t>
  </si>
  <si>
    <t>342002</t>
  </si>
  <si>
    <t>汽车性能与检测</t>
  </si>
  <si>
    <t>342003</t>
  </si>
  <si>
    <t>汽车电子控制系统</t>
  </si>
  <si>
    <t>模具概论</t>
  </si>
  <si>
    <t>两选一</t>
  </si>
  <si>
    <t>机器结构设计</t>
  </si>
  <si>
    <t>特种加工</t>
  </si>
  <si>
    <t>340025</t>
  </si>
  <si>
    <t>工业设计概论</t>
  </si>
  <si>
    <t>讲课8学时</t>
  </si>
  <si>
    <t>1-3周</t>
  </si>
  <si>
    <t>物理实验(上)</t>
  </si>
  <si>
    <t>物理实验(下)</t>
  </si>
  <si>
    <t>340010</t>
  </si>
  <si>
    <t>340011</t>
  </si>
  <si>
    <t>340012</t>
  </si>
  <si>
    <t>340013</t>
  </si>
  <si>
    <t>340014</t>
  </si>
  <si>
    <t>340015</t>
  </si>
  <si>
    <t>340017</t>
  </si>
  <si>
    <t>340018</t>
  </si>
  <si>
    <t>340021</t>
  </si>
  <si>
    <t>340016</t>
  </si>
  <si>
    <t>340019</t>
  </si>
  <si>
    <t>340022</t>
  </si>
  <si>
    <t>金工实习A</t>
  </si>
  <si>
    <t>340027</t>
  </si>
  <si>
    <r>
      <t>机械设计制造及其自动化专业（汽车工程方向）</t>
    </r>
    <r>
      <rPr>
        <sz val="16"/>
        <color indexed="8"/>
        <rFont val="黑体"/>
        <family val="3"/>
      </rPr>
      <t>教学计划</t>
    </r>
  </si>
  <si>
    <t>市场营销必选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</si>
</sst>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.0_ "/>
  </numFmts>
  <fonts count="5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u val="single"/>
      <sz val="16"/>
      <color indexed="8"/>
      <name val="黑体"/>
      <family val="3"/>
    </font>
    <font>
      <sz val="6"/>
      <color indexed="8"/>
      <name val="宋体"/>
      <family val="0"/>
    </font>
    <font>
      <sz val="12"/>
      <color indexed="10"/>
      <name val="宋体"/>
      <family val="0"/>
    </font>
    <font>
      <b/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89" fontId="3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3" fontId="3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textRotation="255" shrinkToFit="1"/>
    </xf>
    <xf numFmtId="0" fontId="1" fillId="0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8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40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1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left" vertical="center" wrapText="1" shrinkToFit="1"/>
    </xf>
    <xf numFmtId="0" fontId="15" fillId="0" borderId="13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textRotation="255"/>
    </xf>
    <xf numFmtId="0" fontId="1" fillId="0" borderId="15" xfId="0" applyFont="1" applyBorder="1" applyAlignment="1">
      <alignment vertical="center" textRotation="255"/>
    </xf>
    <xf numFmtId="0" fontId="1" fillId="0" borderId="12" xfId="0" applyFont="1" applyBorder="1" applyAlignment="1">
      <alignment vertical="center" textRotation="255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189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18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9级计算机科学与技术专业教学计划 （20090817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I5" sqref="I1:S16384"/>
    </sheetView>
  </sheetViews>
  <sheetFormatPr defaultColWidth="9.00390625" defaultRowHeight="14.25"/>
  <cols>
    <col min="1" max="1" width="2.625" style="1" customWidth="1"/>
    <col min="2" max="2" width="5.125" style="1" customWidth="1"/>
    <col min="3" max="3" width="14.625" style="1" customWidth="1"/>
    <col min="4" max="4" width="2.625" style="1" customWidth="1"/>
    <col min="5" max="5" width="4.125" style="1" customWidth="1"/>
    <col min="6" max="6" width="4.625" style="1" customWidth="1"/>
    <col min="7" max="8" width="3.375" style="1" customWidth="1"/>
    <col min="9" max="19" width="3.375" style="44" customWidth="1"/>
    <col min="20" max="21" width="3.375" style="1" customWidth="1"/>
    <col min="22" max="22" width="2.625" style="45" customWidth="1"/>
    <col min="23" max="23" width="4.625" style="1" customWidth="1"/>
    <col min="24" max="16384" width="9.00390625" style="1" customWidth="1"/>
  </cols>
  <sheetData>
    <row r="1" spans="1:23" ht="31.5" customHeight="1">
      <c r="A1" s="70" t="s">
        <v>143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8.75" customHeight="1">
      <c r="A2" s="72" t="s">
        <v>0</v>
      </c>
      <c r="B2" s="73" t="s">
        <v>53</v>
      </c>
      <c r="C2" s="62" t="s">
        <v>1</v>
      </c>
      <c r="D2" s="63"/>
      <c r="E2" s="55" t="s">
        <v>2</v>
      </c>
      <c r="F2" s="77" t="s">
        <v>54</v>
      </c>
      <c r="G2" s="78"/>
      <c r="H2" s="78"/>
      <c r="I2" s="79"/>
      <c r="J2" s="58" t="s">
        <v>55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 t="s">
        <v>56</v>
      </c>
      <c r="W2" s="59" t="s">
        <v>52</v>
      </c>
    </row>
    <row r="3" spans="1:23" ht="18.75" customHeight="1">
      <c r="A3" s="72"/>
      <c r="B3" s="74"/>
      <c r="C3" s="64"/>
      <c r="D3" s="65"/>
      <c r="E3" s="56"/>
      <c r="F3" s="55" t="s">
        <v>57</v>
      </c>
      <c r="G3" s="55" t="s">
        <v>58</v>
      </c>
      <c r="H3" s="55" t="s">
        <v>59</v>
      </c>
      <c r="I3" s="113" t="s">
        <v>60</v>
      </c>
      <c r="J3" s="54" t="s">
        <v>4</v>
      </c>
      <c r="K3" s="54"/>
      <c r="L3" s="54"/>
      <c r="M3" s="76" t="s">
        <v>5</v>
      </c>
      <c r="N3" s="76"/>
      <c r="O3" s="76"/>
      <c r="P3" s="76" t="s">
        <v>6</v>
      </c>
      <c r="Q3" s="76"/>
      <c r="R3" s="76"/>
      <c r="S3" s="58" t="s">
        <v>7</v>
      </c>
      <c r="T3" s="58"/>
      <c r="U3" s="58"/>
      <c r="V3" s="60"/>
      <c r="W3" s="60"/>
    </row>
    <row r="4" spans="1:23" ht="18.75" customHeight="1">
      <c r="A4" s="72"/>
      <c r="B4" s="75"/>
      <c r="C4" s="66"/>
      <c r="D4" s="67"/>
      <c r="E4" s="57"/>
      <c r="F4" s="57"/>
      <c r="G4" s="57"/>
      <c r="H4" s="57"/>
      <c r="I4" s="114"/>
      <c r="J4" s="51">
        <v>1</v>
      </c>
      <c r="K4" s="31">
        <v>2</v>
      </c>
      <c r="L4" s="31">
        <v>3</v>
      </c>
      <c r="M4" s="51">
        <v>1</v>
      </c>
      <c r="N4" s="31">
        <v>2</v>
      </c>
      <c r="O4" s="31">
        <v>3</v>
      </c>
      <c r="P4" s="51">
        <v>1</v>
      </c>
      <c r="Q4" s="31">
        <v>2</v>
      </c>
      <c r="R4" s="31">
        <v>3</v>
      </c>
      <c r="S4" s="51">
        <v>1</v>
      </c>
      <c r="T4" s="2">
        <v>2</v>
      </c>
      <c r="U4" s="2">
        <v>3</v>
      </c>
      <c r="V4" s="61"/>
      <c r="W4" s="61"/>
    </row>
    <row r="5" spans="1:23" ht="18.75" customHeight="1">
      <c r="A5" s="59" t="s">
        <v>61</v>
      </c>
      <c r="B5" s="32">
        <v>309001</v>
      </c>
      <c r="C5" s="52" t="s">
        <v>23</v>
      </c>
      <c r="D5" s="53"/>
      <c r="E5" s="22">
        <v>3</v>
      </c>
      <c r="F5" s="22">
        <v>32</v>
      </c>
      <c r="G5" s="22"/>
      <c r="H5" s="22"/>
      <c r="I5" s="33">
        <v>16</v>
      </c>
      <c r="J5" s="33"/>
      <c r="K5" s="33">
        <v>3</v>
      </c>
      <c r="L5" s="34"/>
      <c r="M5" s="33"/>
      <c r="N5" s="33"/>
      <c r="O5" s="33"/>
      <c r="P5" s="33"/>
      <c r="Q5" s="33"/>
      <c r="R5" s="33"/>
      <c r="S5" s="33"/>
      <c r="T5" s="22"/>
      <c r="U5" s="22"/>
      <c r="V5" s="35"/>
      <c r="W5" s="36"/>
    </row>
    <row r="6" spans="1:23" ht="18.75" customHeight="1">
      <c r="A6" s="60"/>
      <c r="B6" s="30">
        <v>305001</v>
      </c>
      <c r="C6" s="52" t="s">
        <v>24</v>
      </c>
      <c r="D6" s="53"/>
      <c r="E6" s="22">
        <v>2</v>
      </c>
      <c r="F6" s="22">
        <v>32</v>
      </c>
      <c r="G6" s="22"/>
      <c r="H6" s="22"/>
      <c r="I6" s="33"/>
      <c r="J6" s="33"/>
      <c r="K6" s="34"/>
      <c r="L6" s="33">
        <v>2</v>
      </c>
      <c r="M6" s="33"/>
      <c r="N6" s="37"/>
      <c r="O6" s="33"/>
      <c r="P6" s="33"/>
      <c r="Q6" s="33"/>
      <c r="R6" s="33"/>
      <c r="S6" s="33"/>
      <c r="T6" s="22"/>
      <c r="U6" s="22"/>
      <c r="V6" s="35" t="s">
        <v>62</v>
      </c>
      <c r="W6" s="36"/>
    </row>
    <row r="7" spans="1:23" ht="18.75" customHeight="1">
      <c r="A7" s="60"/>
      <c r="B7" s="30">
        <v>305002</v>
      </c>
      <c r="C7" s="52" t="s">
        <v>9</v>
      </c>
      <c r="D7" s="53"/>
      <c r="E7" s="22">
        <v>3</v>
      </c>
      <c r="F7" s="22">
        <v>48</v>
      </c>
      <c r="G7" s="22"/>
      <c r="H7" s="22"/>
      <c r="I7" s="33"/>
      <c r="J7" s="33"/>
      <c r="K7" s="33"/>
      <c r="L7" s="33"/>
      <c r="M7" s="33"/>
      <c r="N7" s="37"/>
      <c r="O7" s="37"/>
      <c r="P7" s="33"/>
      <c r="Q7" s="37">
        <v>3</v>
      </c>
      <c r="R7" s="34"/>
      <c r="S7" s="33"/>
      <c r="T7" s="22"/>
      <c r="U7" s="22"/>
      <c r="V7" s="35" t="s">
        <v>62</v>
      </c>
      <c r="W7" s="23"/>
    </row>
    <row r="8" spans="1:23" ht="18.75" customHeight="1">
      <c r="A8" s="60"/>
      <c r="B8" s="30">
        <v>309002</v>
      </c>
      <c r="C8" s="52" t="s">
        <v>10</v>
      </c>
      <c r="D8" s="53"/>
      <c r="E8" s="22">
        <v>0.5</v>
      </c>
      <c r="F8" s="22">
        <v>8</v>
      </c>
      <c r="G8" s="22"/>
      <c r="H8" s="22"/>
      <c r="I8" s="33"/>
      <c r="J8" s="33"/>
      <c r="K8" s="33"/>
      <c r="L8" s="33"/>
      <c r="M8" s="33"/>
      <c r="N8" s="33"/>
      <c r="O8" s="33"/>
      <c r="P8" s="33"/>
      <c r="Q8" s="33">
        <v>0.5</v>
      </c>
      <c r="R8" s="33"/>
      <c r="S8" s="33"/>
      <c r="T8" s="22"/>
      <c r="U8" s="22"/>
      <c r="V8" s="38"/>
      <c r="W8" s="23"/>
    </row>
    <row r="9" spans="1:23" ht="18.75" customHeight="1">
      <c r="A9" s="60"/>
      <c r="B9" s="30">
        <v>305003</v>
      </c>
      <c r="C9" s="80" t="s">
        <v>25</v>
      </c>
      <c r="D9" s="81"/>
      <c r="E9" s="22">
        <v>3</v>
      </c>
      <c r="F9" s="22">
        <v>48</v>
      </c>
      <c r="G9" s="22"/>
      <c r="H9" s="22"/>
      <c r="I9" s="33"/>
      <c r="J9" s="33"/>
      <c r="K9" s="33"/>
      <c r="L9" s="33"/>
      <c r="M9" s="33"/>
      <c r="N9" s="33"/>
      <c r="O9" s="33"/>
      <c r="P9" s="37"/>
      <c r="Q9" s="37"/>
      <c r="R9" s="37">
        <v>3</v>
      </c>
      <c r="S9" s="34"/>
      <c r="T9" s="22"/>
      <c r="U9" s="22"/>
      <c r="V9" s="38"/>
      <c r="W9" s="23"/>
    </row>
    <row r="10" spans="1:25" ht="18.75" customHeight="1">
      <c r="A10" s="60"/>
      <c r="B10" s="30">
        <v>309003</v>
      </c>
      <c r="C10" s="52" t="s">
        <v>11</v>
      </c>
      <c r="D10" s="53"/>
      <c r="E10" s="22">
        <v>0.5</v>
      </c>
      <c r="F10" s="39">
        <v>8</v>
      </c>
      <c r="G10" s="39"/>
      <c r="H10" s="39"/>
      <c r="I10" s="117"/>
      <c r="J10" s="33"/>
      <c r="K10" s="33"/>
      <c r="L10" s="33"/>
      <c r="M10" s="33"/>
      <c r="N10" s="33"/>
      <c r="O10" s="33"/>
      <c r="P10" s="33"/>
      <c r="Q10" s="33"/>
      <c r="R10" s="33">
        <v>0.5</v>
      </c>
      <c r="S10" s="33"/>
      <c r="T10" s="22"/>
      <c r="U10" s="22"/>
      <c r="V10" s="38"/>
      <c r="W10" s="23"/>
      <c r="Y10" s="11"/>
    </row>
    <row r="11" spans="1:25" ht="18.75" customHeight="1">
      <c r="A11" s="60"/>
      <c r="B11" s="15" t="s">
        <v>26</v>
      </c>
      <c r="C11" s="52" t="s">
        <v>63</v>
      </c>
      <c r="D11" s="53"/>
      <c r="E11" s="22">
        <v>4</v>
      </c>
      <c r="F11" s="22">
        <v>128</v>
      </c>
      <c r="G11" s="22"/>
      <c r="H11" s="22"/>
      <c r="I11" s="33"/>
      <c r="J11" s="33"/>
      <c r="K11" s="33">
        <v>2</v>
      </c>
      <c r="L11" s="33">
        <v>2</v>
      </c>
      <c r="M11" s="33"/>
      <c r="N11" s="33">
        <v>2</v>
      </c>
      <c r="O11" s="33">
        <v>2</v>
      </c>
      <c r="P11" s="33"/>
      <c r="Q11" s="33"/>
      <c r="R11" s="33"/>
      <c r="S11" s="33"/>
      <c r="T11" s="22"/>
      <c r="U11" s="22"/>
      <c r="V11" s="38"/>
      <c r="W11" s="23"/>
      <c r="Y11" s="12"/>
    </row>
    <row r="12" spans="1:25" ht="18.75" customHeight="1">
      <c r="A12" s="60"/>
      <c r="B12" s="3" t="s">
        <v>27</v>
      </c>
      <c r="C12" s="52" t="s">
        <v>64</v>
      </c>
      <c r="D12" s="53"/>
      <c r="E12" s="22">
        <v>16</v>
      </c>
      <c r="F12" s="22">
        <v>256</v>
      </c>
      <c r="G12" s="22"/>
      <c r="H12" s="22"/>
      <c r="I12" s="33"/>
      <c r="J12" s="33"/>
      <c r="K12" s="33">
        <v>4</v>
      </c>
      <c r="L12" s="33">
        <v>4</v>
      </c>
      <c r="M12" s="33"/>
      <c r="N12" s="33">
        <v>4</v>
      </c>
      <c r="O12" s="33">
        <v>4</v>
      </c>
      <c r="P12" s="33"/>
      <c r="Q12" s="33"/>
      <c r="R12" s="33"/>
      <c r="S12" s="33"/>
      <c r="T12" s="22"/>
      <c r="U12" s="22"/>
      <c r="V12" s="40" t="s">
        <v>8</v>
      </c>
      <c r="W12" s="23"/>
      <c r="Y12" s="13"/>
    </row>
    <row r="13" spans="1:25" ht="18.75" customHeight="1">
      <c r="A13" s="60"/>
      <c r="B13" s="30">
        <v>302001</v>
      </c>
      <c r="C13" s="52" t="s">
        <v>28</v>
      </c>
      <c r="D13" s="53"/>
      <c r="E13" s="22">
        <v>3</v>
      </c>
      <c r="F13" s="22">
        <v>32</v>
      </c>
      <c r="G13" s="22"/>
      <c r="H13" s="22">
        <v>16</v>
      </c>
      <c r="I13" s="33"/>
      <c r="J13" s="33"/>
      <c r="K13" s="33">
        <v>3</v>
      </c>
      <c r="L13" s="33"/>
      <c r="M13" s="33"/>
      <c r="N13" s="33"/>
      <c r="O13" s="33"/>
      <c r="P13" s="33"/>
      <c r="Q13" s="33"/>
      <c r="R13" s="33"/>
      <c r="S13" s="33"/>
      <c r="T13" s="22"/>
      <c r="U13" s="22"/>
      <c r="V13" s="40" t="s">
        <v>8</v>
      </c>
      <c r="W13" s="23" t="s">
        <v>17</v>
      </c>
      <c r="X13" s="8"/>
      <c r="Y13" s="12"/>
    </row>
    <row r="14" spans="1:25" ht="18.75" customHeight="1">
      <c r="A14" s="60"/>
      <c r="B14" s="30">
        <v>302005</v>
      </c>
      <c r="C14" s="52" t="s">
        <v>29</v>
      </c>
      <c r="D14" s="53"/>
      <c r="E14" s="22">
        <v>3.5</v>
      </c>
      <c r="F14" s="22">
        <v>32</v>
      </c>
      <c r="G14" s="22"/>
      <c r="H14" s="22">
        <v>24</v>
      </c>
      <c r="I14" s="33"/>
      <c r="J14" s="33"/>
      <c r="K14" s="33">
        <v>3.5</v>
      </c>
      <c r="L14" s="33"/>
      <c r="M14" s="33"/>
      <c r="N14" s="33"/>
      <c r="O14" s="33"/>
      <c r="P14" s="33"/>
      <c r="Q14" s="33"/>
      <c r="R14" s="33"/>
      <c r="S14" s="33"/>
      <c r="T14" s="22"/>
      <c r="U14" s="22"/>
      <c r="V14" s="40" t="s">
        <v>8</v>
      </c>
      <c r="W14" s="23" t="s">
        <v>65</v>
      </c>
      <c r="Y14" s="14"/>
    </row>
    <row r="15" spans="1:25" ht="18.75" customHeight="1">
      <c r="A15" s="60"/>
      <c r="B15" s="30">
        <v>302006</v>
      </c>
      <c r="C15" s="52" t="s">
        <v>30</v>
      </c>
      <c r="D15" s="53"/>
      <c r="E15" s="22">
        <v>3.5</v>
      </c>
      <c r="F15" s="22">
        <v>32</v>
      </c>
      <c r="G15" s="22"/>
      <c r="H15" s="22">
        <v>24</v>
      </c>
      <c r="I15" s="33"/>
      <c r="J15" s="33"/>
      <c r="K15" s="33"/>
      <c r="L15" s="33">
        <v>3.5</v>
      </c>
      <c r="M15" s="33"/>
      <c r="N15" s="33"/>
      <c r="O15" s="33"/>
      <c r="P15" s="33"/>
      <c r="Q15" s="33"/>
      <c r="R15" s="33"/>
      <c r="S15" s="33"/>
      <c r="T15" s="22"/>
      <c r="U15" s="22"/>
      <c r="V15" s="40" t="s">
        <v>8</v>
      </c>
      <c r="W15" s="23"/>
      <c r="Y15" s="12"/>
    </row>
    <row r="16" spans="1:25" ht="18.75" customHeight="1">
      <c r="A16" s="60"/>
      <c r="B16" s="41" t="s">
        <v>46</v>
      </c>
      <c r="C16" s="29" t="s">
        <v>47</v>
      </c>
      <c r="D16" s="68" t="s">
        <v>48</v>
      </c>
      <c r="E16" s="22">
        <v>12</v>
      </c>
      <c r="F16" s="22">
        <v>128</v>
      </c>
      <c r="G16" s="22"/>
      <c r="H16" s="22"/>
      <c r="I16" s="33">
        <v>64</v>
      </c>
      <c r="J16" s="33"/>
      <c r="K16" s="33">
        <v>6</v>
      </c>
      <c r="L16" s="33">
        <v>6</v>
      </c>
      <c r="M16" s="33"/>
      <c r="N16" s="33"/>
      <c r="O16" s="33"/>
      <c r="P16" s="33"/>
      <c r="Q16" s="33"/>
      <c r="R16" s="33"/>
      <c r="S16" s="33"/>
      <c r="T16" s="22"/>
      <c r="U16" s="22"/>
      <c r="V16" s="40" t="s">
        <v>8</v>
      </c>
      <c r="W16" s="82" t="s">
        <v>49</v>
      </c>
      <c r="Y16" s="12"/>
    </row>
    <row r="17" spans="1:25" ht="18.75" customHeight="1">
      <c r="A17" s="60"/>
      <c r="B17" s="41" t="s">
        <v>50</v>
      </c>
      <c r="C17" s="29" t="s">
        <v>51</v>
      </c>
      <c r="D17" s="69"/>
      <c r="E17" s="22">
        <v>12</v>
      </c>
      <c r="F17" s="22">
        <v>128</v>
      </c>
      <c r="G17" s="22"/>
      <c r="H17" s="22"/>
      <c r="I17" s="33">
        <v>64</v>
      </c>
      <c r="J17" s="33"/>
      <c r="K17" s="33">
        <v>6</v>
      </c>
      <c r="L17" s="33">
        <v>6</v>
      </c>
      <c r="M17" s="33"/>
      <c r="N17" s="33"/>
      <c r="O17" s="33"/>
      <c r="P17" s="33"/>
      <c r="Q17" s="33"/>
      <c r="R17" s="33"/>
      <c r="S17" s="33"/>
      <c r="T17" s="22"/>
      <c r="U17" s="22"/>
      <c r="V17" s="40" t="s">
        <v>8</v>
      </c>
      <c r="W17" s="83"/>
      <c r="Y17" s="14"/>
    </row>
    <row r="18" spans="1:25" ht="18.75" customHeight="1">
      <c r="A18" s="60"/>
      <c r="B18" s="30">
        <v>301008</v>
      </c>
      <c r="C18" s="52" t="s">
        <v>14</v>
      </c>
      <c r="D18" s="53"/>
      <c r="E18" s="22">
        <v>2.5</v>
      </c>
      <c r="F18" s="22">
        <v>32</v>
      </c>
      <c r="G18" s="22"/>
      <c r="H18" s="22"/>
      <c r="I18" s="33">
        <v>8</v>
      </c>
      <c r="J18" s="33"/>
      <c r="K18" s="33">
        <v>2.5</v>
      </c>
      <c r="L18" s="33"/>
      <c r="M18" s="33"/>
      <c r="N18" s="33"/>
      <c r="O18" s="33"/>
      <c r="P18" s="33"/>
      <c r="Q18" s="33"/>
      <c r="R18" s="33"/>
      <c r="S18" s="33"/>
      <c r="T18" s="22"/>
      <c r="U18" s="22"/>
      <c r="V18" s="40" t="s">
        <v>8</v>
      </c>
      <c r="W18" s="23"/>
      <c r="Y18" s="14"/>
    </row>
    <row r="19" spans="1:23" ht="18.75" customHeight="1">
      <c r="A19" s="60"/>
      <c r="B19" s="30">
        <v>303003</v>
      </c>
      <c r="C19" s="52" t="s">
        <v>31</v>
      </c>
      <c r="D19" s="53"/>
      <c r="E19" s="22">
        <v>3</v>
      </c>
      <c r="F19" s="22">
        <v>48</v>
      </c>
      <c r="G19" s="22"/>
      <c r="H19" s="22"/>
      <c r="I19" s="33"/>
      <c r="J19" s="33"/>
      <c r="K19" s="33"/>
      <c r="L19" s="33">
        <v>3</v>
      </c>
      <c r="M19" s="33"/>
      <c r="N19" s="33"/>
      <c r="O19" s="33"/>
      <c r="P19" s="33"/>
      <c r="Q19" s="33"/>
      <c r="R19" s="33"/>
      <c r="S19" s="33"/>
      <c r="T19" s="22"/>
      <c r="U19" s="22"/>
      <c r="V19" s="40" t="s">
        <v>8</v>
      </c>
      <c r="W19" s="23"/>
    </row>
    <row r="20" spans="1:23" ht="18.75" customHeight="1">
      <c r="A20" s="60"/>
      <c r="B20" s="30">
        <v>303004</v>
      </c>
      <c r="C20" s="52" t="s">
        <v>32</v>
      </c>
      <c r="D20" s="53"/>
      <c r="E20" s="22">
        <v>3</v>
      </c>
      <c r="F20" s="22">
        <v>48</v>
      </c>
      <c r="G20" s="22"/>
      <c r="H20" s="22"/>
      <c r="I20" s="33"/>
      <c r="J20" s="33"/>
      <c r="K20" s="33"/>
      <c r="L20" s="33"/>
      <c r="M20" s="33"/>
      <c r="N20" s="33">
        <v>3</v>
      </c>
      <c r="O20" s="33"/>
      <c r="P20" s="33"/>
      <c r="Q20" s="33"/>
      <c r="R20" s="33"/>
      <c r="S20" s="33"/>
      <c r="T20" s="22"/>
      <c r="U20" s="22"/>
      <c r="V20" s="40" t="s">
        <v>8</v>
      </c>
      <c r="W20" s="23"/>
    </row>
    <row r="21" spans="1:23" ht="18.75" customHeight="1">
      <c r="A21" s="60"/>
      <c r="B21" s="30">
        <v>303005</v>
      </c>
      <c r="C21" s="52" t="s">
        <v>127</v>
      </c>
      <c r="D21" s="53"/>
      <c r="E21" s="22">
        <v>1.5</v>
      </c>
      <c r="F21" s="22"/>
      <c r="G21" s="22">
        <v>24</v>
      </c>
      <c r="H21" s="22"/>
      <c r="I21" s="33"/>
      <c r="J21" s="33"/>
      <c r="K21" s="33"/>
      <c r="L21" s="33">
        <v>1.5</v>
      </c>
      <c r="M21" s="33"/>
      <c r="N21" s="33"/>
      <c r="O21" s="33"/>
      <c r="P21" s="33"/>
      <c r="Q21" s="33"/>
      <c r="R21" s="33"/>
      <c r="S21" s="33"/>
      <c r="T21" s="22"/>
      <c r="U21" s="22"/>
      <c r="V21" s="38"/>
      <c r="W21" s="23"/>
    </row>
    <row r="22" spans="1:23" ht="18.75" customHeight="1">
      <c r="A22" s="60"/>
      <c r="B22" s="30">
        <v>303006</v>
      </c>
      <c r="C22" s="52" t="s">
        <v>128</v>
      </c>
      <c r="D22" s="53"/>
      <c r="E22" s="22">
        <v>1.5</v>
      </c>
      <c r="F22" s="22"/>
      <c r="G22" s="22">
        <v>24</v>
      </c>
      <c r="H22" s="22"/>
      <c r="I22" s="33"/>
      <c r="J22" s="33"/>
      <c r="K22" s="33"/>
      <c r="L22" s="33"/>
      <c r="M22" s="33"/>
      <c r="N22" s="33">
        <v>1.5</v>
      </c>
      <c r="O22" s="33"/>
      <c r="P22" s="33"/>
      <c r="Q22" s="33"/>
      <c r="R22" s="33"/>
      <c r="S22" s="33"/>
      <c r="T22" s="22"/>
      <c r="U22" s="22"/>
      <c r="V22" s="38"/>
      <c r="W22" s="23"/>
    </row>
    <row r="23" spans="1:23" ht="18.75" customHeight="1">
      <c r="A23" s="60"/>
      <c r="B23" s="30">
        <v>301009</v>
      </c>
      <c r="C23" s="52" t="s">
        <v>15</v>
      </c>
      <c r="D23" s="53"/>
      <c r="E23" s="22">
        <v>3</v>
      </c>
      <c r="F23" s="22">
        <v>48</v>
      </c>
      <c r="G23" s="22"/>
      <c r="H23" s="22"/>
      <c r="I23" s="33"/>
      <c r="J23" s="33"/>
      <c r="K23" s="33"/>
      <c r="L23" s="33"/>
      <c r="M23" s="33"/>
      <c r="N23" s="33"/>
      <c r="O23" s="33"/>
      <c r="P23" s="33"/>
      <c r="Q23" s="37">
        <v>3</v>
      </c>
      <c r="R23" s="33"/>
      <c r="S23" s="33"/>
      <c r="T23" s="22"/>
      <c r="U23" s="22"/>
      <c r="V23" s="40" t="s">
        <v>8</v>
      </c>
      <c r="W23" s="23"/>
    </row>
    <row r="24" spans="1:23" ht="18.75" customHeight="1">
      <c r="A24" s="60"/>
      <c r="B24" s="30">
        <v>330061</v>
      </c>
      <c r="C24" s="52" t="s">
        <v>80</v>
      </c>
      <c r="D24" s="53"/>
      <c r="E24" s="22">
        <v>2</v>
      </c>
      <c r="F24" s="22">
        <v>32</v>
      </c>
      <c r="G24" s="22"/>
      <c r="H24" s="2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2">
        <v>2</v>
      </c>
      <c r="U24" s="22"/>
      <c r="V24" s="22"/>
      <c r="W24" s="23"/>
    </row>
    <row r="25" spans="1:23" ht="18.75" customHeight="1">
      <c r="A25" s="61"/>
      <c r="B25" s="90" t="s">
        <v>66</v>
      </c>
      <c r="C25" s="91"/>
      <c r="D25" s="92"/>
      <c r="E25" s="24">
        <f>SUM(E5:E16,E18:E24)</f>
        <v>70.5</v>
      </c>
      <c r="F25" s="24">
        <f>SUM(F5:F16,F18:F24)</f>
        <v>992</v>
      </c>
      <c r="G25" s="24">
        <f>SUM(G5:G16,G18:G24)</f>
        <v>48</v>
      </c>
      <c r="H25" s="24">
        <f>SUM(H5:H16,H18:H24)</f>
        <v>64</v>
      </c>
      <c r="I25" s="118">
        <f>SUM(I5:I16,I18:I24)</f>
        <v>88</v>
      </c>
      <c r="J25" s="33"/>
      <c r="K25" s="119">
        <f>SUM(K5:K16,K18:K24)</f>
        <v>24</v>
      </c>
      <c r="L25" s="119">
        <f>SUM(L5:L16,L18:L24)</f>
        <v>22</v>
      </c>
      <c r="M25" s="33"/>
      <c r="N25" s="119">
        <f>SUM(N5:N16,N18:N24)</f>
        <v>10.5</v>
      </c>
      <c r="O25" s="119">
        <f>SUM(O5:O16,O18:O24)</f>
        <v>6</v>
      </c>
      <c r="P25" s="33"/>
      <c r="Q25" s="119">
        <f>SUM(Q5:Q16,Q18:Q24)</f>
        <v>6.5</v>
      </c>
      <c r="R25" s="119">
        <f>SUM(R5:R16,R18:R24)</f>
        <v>3.5</v>
      </c>
      <c r="S25" s="33"/>
      <c r="T25" s="50">
        <f>SUM(T5:T16,T18:T24)</f>
        <v>2</v>
      </c>
      <c r="U25" s="22"/>
      <c r="V25" s="38"/>
      <c r="W25" s="20"/>
    </row>
    <row r="26" spans="1:23" ht="18.75" customHeight="1">
      <c r="A26" s="60" t="s">
        <v>42</v>
      </c>
      <c r="B26" s="30">
        <v>340001</v>
      </c>
      <c r="C26" s="52" t="s">
        <v>67</v>
      </c>
      <c r="D26" s="53"/>
      <c r="E26" s="22">
        <v>3</v>
      </c>
      <c r="F26" s="22">
        <v>40</v>
      </c>
      <c r="G26" s="22"/>
      <c r="H26" s="22">
        <v>8</v>
      </c>
      <c r="I26" s="33"/>
      <c r="J26" s="33"/>
      <c r="K26" s="33"/>
      <c r="L26" s="33">
        <v>3</v>
      </c>
      <c r="M26" s="33"/>
      <c r="N26" s="33"/>
      <c r="O26" s="33"/>
      <c r="P26" s="33"/>
      <c r="Q26" s="33"/>
      <c r="R26" s="33"/>
      <c r="S26" s="33"/>
      <c r="T26" s="22"/>
      <c r="U26" s="22"/>
      <c r="V26" s="22"/>
      <c r="W26" s="23"/>
    </row>
    <row r="27" spans="1:23" ht="18.75" customHeight="1">
      <c r="A27" s="60"/>
      <c r="B27" s="30">
        <v>340002</v>
      </c>
      <c r="C27" s="52" t="s">
        <v>68</v>
      </c>
      <c r="D27" s="53"/>
      <c r="E27" s="22">
        <v>3</v>
      </c>
      <c r="F27" s="22">
        <v>48</v>
      </c>
      <c r="G27" s="22"/>
      <c r="H27" s="22"/>
      <c r="I27" s="33"/>
      <c r="J27" s="33"/>
      <c r="K27" s="33"/>
      <c r="L27" s="33"/>
      <c r="M27" s="33"/>
      <c r="N27" s="33">
        <v>3</v>
      </c>
      <c r="O27" s="33"/>
      <c r="P27" s="33"/>
      <c r="Q27" s="33"/>
      <c r="R27" s="33"/>
      <c r="S27" s="33"/>
      <c r="T27" s="22"/>
      <c r="U27" s="22"/>
      <c r="V27" s="40" t="s">
        <v>8</v>
      </c>
      <c r="W27" s="23"/>
    </row>
    <row r="28" spans="1:23" ht="18.75" customHeight="1">
      <c r="A28" s="60"/>
      <c r="B28" s="30">
        <v>301012</v>
      </c>
      <c r="C28" s="52" t="s">
        <v>69</v>
      </c>
      <c r="D28" s="53"/>
      <c r="E28" s="22">
        <v>1</v>
      </c>
      <c r="F28" s="22">
        <v>16</v>
      </c>
      <c r="G28" s="22"/>
      <c r="H28" s="22"/>
      <c r="I28" s="33"/>
      <c r="J28" s="33"/>
      <c r="K28" s="33"/>
      <c r="L28" s="33"/>
      <c r="M28" s="33"/>
      <c r="N28" s="33">
        <v>1</v>
      </c>
      <c r="O28" s="33"/>
      <c r="P28" s="33"/>
      <c r="Q28" s="33"/>
      <c r="R28" s="33"/>
      <c r="S28" s="33"/>
      <c r="T28" s="22"/>
      <c r="U28" s="22"/>
      <c r="V28" s="22"/>
      <c r="W28" s="23" t="s">
        <v>70</v>
      </c>
    </row>
    <row r="29" spans="1:23" ht="18.75" customHeight="1">
      <c r="A29" s="60"/>
      <c r="B29" s="30">
        <v>340023</v>
      </c>
      <c r="C29" s="52" t="s">
        <v>71</v>
      </c>
      <c r="D29" s="53"/>
      <c r="E29" s="22">
        <v>2</v>
      </c>
      <c r="F29" s="22">
        <v>32</v>
      </c>
      <c r="G29" s="22"/>
      <c r="H29" s="22"/>
      <c r="I29" s="33"/>
      <c r="J29" s="33"/>
      <c r="K29" s="33"/>
      <c r="L29" s="33"/>
      <c r="M29" s="33"/>
      <c r="N29" s="33">
        <v>2</v>
      </c>
      <c r="O29" s="33"/>
      <c r="P29" s="33"/>
      <c r="Q29" s="33"/>
      <c r="R29" s="33"/>
      <c r="S29" s="33"/>
      <c r="T29" s="22"/>
      <c r="U29" s="22"/>
      <c r="V29" s="22"/>
      <c r="W29" s="23"/>
    </row>
    <row r="30" spans="1:23" ht="18.75" customHeight="1">
      <c r="A30" s="60"/>
      <c r="B30" s="30">
        <v>390003</v>
      </c>
      <c r="C30" s="52" t="s">
        <v>72</v>
      </c>
      <c r="D30" s="53"/>
      <c r="E30" s="22">
        <v>1</v>
      </c>
      <c r="F30" s="22"/>
      <c r="G30" s="22">
        <v>16</v>
      </c>
      <c r="H30" s="22"/>
      <c r="I30" s="33"/>
      <c r="J30" s="33"/>
      <c r="K30" s="33"/>
      <c r="L30" s="33"/>
      <c r="M30" s="33"/>
      <c r="N30" s="33">
        <v>1</v>
      </c>
      <c r="O30" s="33"/>
      <c r="P30" s="33"/>
      <c r="Q30" s="33"/>
      <c r="R30" s="33"/>
      <c r="S30" s="33"/>
      <c r="T30" s="22"/>
      <c r="U30" s="22"/>
      <c r="V30" s="22"/>
      <c r="W30" s="23"/>
    </row>
    <row r="31" spans="1:23" ht="18.75" customHeight="1">
      <c r="A31" s="60"/>
      <c r="B31" s="30">
        <v>340004</v>
      </c>
      <c r="C31" s="52" t="s">
        <v>73</v>
      </c>
      <c r="D31" s="53"/>
      <c r="E31" s="22">
        <v>2</v>
      </c>
      <c r="F31" s="22">
        <v>28</v>
      </c>
      <c r="G31" s="22">
        <v>4</v>
      </c>
      <c r="H31" s="22"/>
      <c r="I31" s="33"/>
      <c r="J31" s="33"/>
      <c r="K31" s="33"/>
      <c r="L31" s="33"/>
      <c r="M31" s="33"/>
      <c r="N31" s="33">
        <v>2</v>
      </c>
      <c r="O31" s="33"/>
      <c r="P31" s="33"/>
      <c r="Q31" s="33"/>
      <c r="R31" s="33"/>
      <c r="S31" s="33"/>
      <c r="T31" s="22"/>
      <c r="U31" s="22"/>
      <c r="V31" s="22"/>
      <c r="W31" s="23"/>
    </row>
    <row r="32" spans="1:23" ht="18.75" customHeight="1">
      <c r="A32" s="60"/>
      <c r="B32" s="30">
        <v>340005</v>
      </c>
      <c r="C32" s="52" t="s">
        <v>74</v>
      </c>
      <c r="D32" s="53"/>
      <c r="E32" s="22">
        <v>4</v>
      </c>
      <c r="F32" s="22">
        <v>64</v>
      </c>
      <c r="G32" s="22"/>
      <c r="H32" s="22"/>
      <c r="I32" s="33"/>
      <c r="J32" s="33"/>
      <c r="K32" s="33"/>
      <c r="L32" s="33"/>
      <c r="M32" s="33"/>
      <c r="N32" s="33">
        <v>4</v>
      </c>
      <c r="O32" s="33"/>
      <c r="P32" s="33"/>
      <c r="Q32" s="33"/>
      <c r="R32" s="33"/>
      <c r="S32" s="33"/>
      <c r="T32" s="22"/>
      <c r="U32" s="22"/>
      <c r="V32" s="40" t="s">
        <v>8</v>
      </c>
      <c r="W32" s="23"/>
    </row>
    <row r="33" spans="1:23" ht="18.75" customHeight="1">
      <c r="A33" s="60"/>
      <c r="B33" s="30">
        <v>340006</v>
      </c>
      <c r="C33" s="52" t="s">
        <v>75</v>
      </c>
      <c r="D33" s="53"/>
      <c r="E33" s="22">
        <v>4</v>
      </c>
      <c r="F33" s="22">
        <v>60</v>
      </c>
      <c r="G33" s="22">
        <v>4</v>
      </c>
      <c r="H33" s="22"/>
      <c r="I33" s="33"/>
      <c r="J33" s="33"/>
      <c r="K33" s="33"/>
      <c r="L33" s="33"/>
      <c r="M33" s="33"/>
      <c r="N33" s="33"/>
      <c r="O33" s="33">
        <v>4</v>
      </c>
      <c r="P33" s="33"/>
      <c r="Q33" s="33"/>
      <c r="R33" s="33"/>
      <c r="S33" s="33"/>
      <c r="T33" s="22"/>
      <c r="U33" s="22"/>
      <c r="V33" s="40" t="s">
        <v>8</v>
      </c>
      <c r="W33" s="23"/>
    </row>
    <row r="34" spans="1:23" ht="18.75" customHeight="1">
      <c r="A34" s="60"/>
      <c r="B34" s="30">
        <v>340007</v>
      </c>
      <c r="C34" s="52" t="s">
        <v>76</v>
      </c>
      <c r="D34" s="53"/>
      <c r="E34" s="22">
        <v>4</v>
      </c>
      <c r="F34" s="22">
        <v>64</v>
      </c>
      <c r="G34" s="22"/>
      <c r="H34" s="22"/>
      <c r="I34" s="33"/>
      <c r="J34" s="33"/>
      <c r="K34" s="33"/>
      <c r="L34" s="33"/>
      <c r="M34" s="33"/>
      <c r="N34" s="33"/>
      <c r="O34" s="33">
        <v>4</v>
      </c>
      <c r="P34" s="33"/>
      <c r="Q34" s="33"/>
      <c r="R34" s="33"/>
      <c r="S34" s="33"/>
      <c r="T34" s="22"/>
      <c r="U34" s="22"/>
      <c r="V34" s="40" t="s">
        <v>8</v>
      </c>
      <c r="W34" s="23"/>
    </row>
    <row r="35" spans="1:23" ht="18.75" customHeight="1">
      <c r="A35" s="60"/>
      <c r="B35" s="30">
        <v>390010</v>
      </c>
      <c r="C35" s="52" t="s">
        <v>77</v>
      </c>
      <c r="D35" s="53"/>
      <c r="E35" s="22">
        <v>2</v>
      </c>
      <c r="F35" s="22"/>
      <c r="G35" s="22">
        <v>32</v>
      </c>
      <c r="H35" s="22"/>
      <c r="I35" s="33"/>
      <c r="J35" s="33"/>
      <c r="K35" s="33"/>
      <c r="L35" s="33"/>
      <c r="M35" s="33"/>
      <c r="N35" s="33"/>
      <c r="O35" s="33">
        <v>2</v>
      </c>
      <c r="P35" s="33"/>
      <c r="Q35" s="33"/>
      <c r="R35" s="33"/>
      <c r="S35" s="33"/>
      <c r="T35" s="22"/>
      <c r="U35" s="22"/>
      <c r="V35" s="22"/>
      <c r="W35" s="23"/>
    </row>
    <row r="36" spans="1:23" ht="18.75" customHeight="1">
      <c r="A36" s="60"/>
      <c r="B36" s="30">
        <v>340008</v>
      </c>
      <c r="C36" s="52" t="s">
        <v>78</v>
      </c>
      <c r="D36" s="53"/>
      <c r="E36" s="22">
        <v>3</v>
      </c>
      <c r="F36" s="22">
        <v>42</v>
      </c>
      <c r="G36" s="22">
        <v>6</v>
      </c>
      <c r="H36" s="22"/>
      <c r="I36" s="33"/>
      <c r="J36" s="33"/>
      <c r="K36" s="33"/>
      <c r="L36" s="33"/>
      <c r="M36" s="33"/>
      <c r="N36" s="33"/>
      <c r="O36" s="33"/>
      <c r="P36" s="33"/>
      <c r="Q36" s="33">
        <v>3</v>
      </c>
      <c r="R36" s="33"/>
      <c r="S36" s="33"/>
      <c r="T36" s="22"/>
      <c r="U36" s="22"/>
      <c r="V36" s="40" t="s">
        <v>8</v>
      </c>
      <c r="W36" s="23"/>
    </row>
    <row r="37" spans="1:23" ht="18.75" customHeight="1">
      <c r="A37" s="60"/>
      <c r="B37" s="30">
        <v>340009</v>
      </c>
      <c r="C37" s="52" t="s">
        <v>79</v>
      </c>
      <c r="D37" s="53"/>
      <c r="E37" s="22">
        <v>2.5</v>
      </c>
      <c r="F37" s="22">
        <v>32</v>
      </c>
      <c r="G37" s="22">
        <v>8</v>
      </c>
      <c r="H37" s="22"/>
      <c r="I37" s="33"/>
      <c r="J37" s="33"/>
      <c r="K37" s="33"/>
      <c r="L37" s="33"/>
      <c r="M37" s="33"/>
      <c r="N37" s="33"/>
      <c r="O37" s="33"/>
      <c r="P37" s="33"/>
      <c r="Q37" s="33">
        <v>2.5</v>
      </c>
      <c r="R37" s="33"/>
      <c r="S37" s="33"/>
      <c r="T37" s="22"/>
      <c r="U37" s="22"/>
      <c r="V37" s="22"/>
      <c r="W37" s="23"/>
    </row>
    <row r="38" spans="1:23" ht="18.75" customHeight="1">
      <c r="A38" s="61"/>
      <c r="B38" s="87" t="s">
        <v>81</v>
      </c>
      <c r="C38" s="88"/>
      <c r="D38" s="89"/>
      <c r="E38" s="24">
        <f>SUM(E26:E37)</f>
        <v>31.5</v>
      </c>
      <c r="F38" s="24">
        <f>SUM(F26:F37)</f>
        <v>426</v>
      </c>
      <c r="G38" s="24">
        <f>SUM(G26:G37)</f>
        <v>70</v>
      </c>
      <c r="H38" s="24">
        <f>SUM(H26:H37)</f>
        <v>8</v>
      </c>
      <c r="I38" s="33"/>
      <c r="J38" s="33"/>
      <c r="K38" s="33"/>
      <c r="L38" s="118">
        <f>SUM(L26:L37)</f>
        <v>3</v>
      </c>
      <c r="M38" s="33"/>
      <c r="N38" s="118">
        <f>SUM(N26:N37)</f>
        <v>13</v>
      </c>
      <c r="O38" s="118">
        <f>SUM(O26:O37)</f>
        <v>10</v>
      </c>
      <c r="P38" s="33"/>
      <c r="Q38" s="118">
        <f>SUM(Q26:Q37)</f>
        <v>5.5</v>
      </c>
      <c r="R38" s="33"/>
      <c r="S38" s="33"/>
      <c r="T38" s="24"/>
      <c r="U38" s="20"/>
      <c r="V38" s="21"/>
      <c r="W38" s="20"/>
    </row>
    <row r="39" spans="1:23" ht="18.75" customHeight="1">
      <c r="A39" s="84" t="s">
        <v>82</v>
      </c>
      <c r="B39" s="85"/>
      <c r="C39" s="85"/>
      <c r="D39" s="86"/>
      <c r="E39" s="23">
        <f>E38+E25</f>
        <v>102</v>
      </c>
      <c r="F39" s="23">
        <f>F38+F25</f>
        <v>1418</v>
      </c>
      <c r="G39" s="23">
        <f>G38+G25</f>
        <v>118</v>
      </c>
      <c r="H39" s="23">
        <f>H38+H25</f>
        <v>72</v>
      </c>
      <c r="I39" s="37">
        <f>I38+I25</f>
        <v>88</v>
      </c>
      <c r="J39" s="33"/>
      <c r="K39" s="37">
        <f>K38+K25</f>
        <v>24</v>
      </c>
      <c r="L39" s="37">
        <f>L38+L25</f>
        <v>25</v>
      </c>
      <c r="M39" s="33"/>
      <c r="N39" s="37">
        <f>N38+N25</f>
        <v>23.5</v>
      </c>
      <c r="O39" s="37">
        <f>O38+O25</f>
        <v>16</v>
      </c>
      <c r="P39" s="33"/>
      <c r="Q39" s="37">
        <f>Q38+Q25</f>
        <v>12</v>
      </c>
      <c r="R39" s="37">
        <f>R38+R25</f>
        <v>3.5</v>
      </c>
      <c r="S39" s="33"/>
      <c r="T39" s="23">
        <f>T38+T25</f>
        <v>2</v>
      </c>
      <c r="U39" s="42"/>
      <c r="V39" s="43"/>
      <c r="W39" s="16"/>
    </row>
  </sheetData>
  <sheetProtection/>
  <mergeCells count="54">
    <mergeCell ref="W16:W17"/>
    <mergeCell ref="C34:D34"/>
    <mergeCell ref="C35:D35"/>
    <mergeCell ref="A39:D39"/>
    <mergeCell ref="C36:D36"/>
    <mergeCell ref="C37:D37"/>
    <mergeCell ref="B38:D38"/>
    <mergeCell ref="C30:D30"/>
    <mergeCell ref="C31:D31"/>
    <mergeCell ref="B25:D25"/>
    <mergeCell ref="C32:D32"/>
    <mergeCell ref="C33:D33"/>
    <mergeCell ref="C26:D26"/>
    <mergeCell ref="C27:D27"/>
    <mergeCell ref="C28:D28"/>
    <mergeCell ref="C29:D29"/>
    <mergeCell ref="A26:A38"/>
    <mergeCell ref="C5:D5"/>
    <mergeCell ref="C6:D6"/>
    <mergeCell ref="C7:D7"/>
    <mergeCell ref="C9:D9"/>
    <mergeCell ref="C18:D18"/>
    <mergeCell ref="C19:D19"/>
    <mergeCell ref="C13:D13"/>
    <mergeCell ref="C14:D14"/>
    <mergeCell ref="C15:D15"/>
    <mergeCell ref="A1:W1"/>
    <mergeCell ref="A2:A4"/>
    <mergeCell ref="W2:W4"/>
    <mergeCell ref="V2:V4"/>
    <mergeCell ref="F3:F4"/>
    <mergeCell ref="G3:G4"/>
    <mergeCell ref="B2:B4"/>
    <mergeCell ref="P3:R3"/>
    <mergeCell ref="M3:O3"/>
    <mergeCell ref="F2:I2"/>
    <mergeCell ref="A5:A25"/>
    <mergeCell ref="S3:U3"/>
    <mergeCell ref="C2:D4"/>
    <mergeCell ref="C10:D10"/>
    <mergeCell ref="C11:D11"/>
    <mergeCell ref="C12:D12"/>
    <mergeCell ref="H3:H4"/>
    <mergeCell ref="I3:I4"/>
    <mergeCell ref="D16:D17"/>
    <mergeCell ref="C21:D21"/>
    <mergeCell ref="C8:D8"/>
    <mergeCell ref="C23:D23"/>
    <mergeCell ref="C24:D24"/>
    <mergeCell ref="J3:L3"/>
    <mergeCell ref="E2:E4"/>
    <mergeCell ref="J2:U2"/>
    <mergeCell ref="C20:D20"/>
    <mergeCell ref="C22:D22"/>
  </mergeCells>
  <printOptions/>
  <pageMargins left="0.3937007874015748" right="0" top="0.35433070866141736" bottom="0.31496062992125984" header="0.4724409448818898" footer="0.31496062992125984"/>
  <pageSetup horizontalDpi="600" verticalDpi="600" orientation="portrait" paperSize="9" r:id="rId1"/>
  <headerFooter alignWithMargins="0">
    <oddFooter>&amp;C&amp;"Times New Roman,常规"&amp;9 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28">
      <selection activeCell="I28" sqref="I1:T16384"/>
    </sheetView>
  </sheetViews>
  <sheetFormatPr defaultColWidth="9.00390625" defaultRowHeight="14.25"/>
  <cols>
    <col min="1" max="1" width="2.625" style="0" customWidth="1"/>
    <col min="2" max="2" width="5.125" style="0" customWidth="1"/>
    <col min="3" max="3" width="14.625" style="0" customWidth="1"/>
    <col min="4" max="4" width="2.625" style="0" customWidth="1"/>
    <col min="5" max="5" width="4.125" style="0" customWidth="1"/>
    <col min="6" max="8" width="3.375" style="1" customWidth="1"/>
    <col min="9" max="9" width="3.375" style="44" customWidth="1"/>
    <col min="10" max="20" width="3.375" style="49" customWidth="1"/>
    <col min="21" max="21" width="3.375" style="0" customWidth="1"/>
    <col min="22" max="22" width="2.625" style="0" customWidth="1"/>
    <col min="23" max="23" width="4.625" style="0" customWidth="1"/>
  </cols>
  <sheetData>
    <row r="1" spans="1:23" s="1" customFormat="1" ht="25.5" customHeight="1">
      <c r="A1" s="70" t="s">
        <v>143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7.25" customHeight="1">
      <c r="A2" s="72" t="s">
        <v>83</v>
      </c>
      <c r="B2" s="108" t="s">
        <v>53</v>
      </c>
      <c r="C2" s="62" t="s">
        <v>1</v>
      </c>
      <c r="D2" s="63"/>
      <c r="E2" s="55" t="s">
        <v>2</v>
      </c>
      <c r="F2" s="77" t="s">
        <v>54</v>
      </c>
      <c r="G2" s="78"/>
      <c r="H2" s="78"/>
      <c r="I2" s="79"/>
      <c r="J2" s="58" t="s">
        <v>55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04" t="s">
        <v>3</v>
      </c>
      <c r="W2" s="104" t="s">
        <v>52</v>
      </c>
    </row>
    <row r="3" spans="1:23" ht="17.25" customHeight="1">
      <c r="A3" s="72"/>
      <c r="B3" s="109"/>
      <c r="C3" s="64"/>
      <c r="D3" s="65"/>
      <c r="E3" s="56"/>
      <c r="F3" s="55" t="s">
        <v>57</v>
      </c>
      <c r="G3" s="55" t="s">
        <v>58</v>
      </c>
      <c r="H3" s="55" t="s">
        <v>59</v>
      </c>
      <c r="I3" s="113" t="s">
        <v>60</v>
      </c>
      <c r="J3" s="105" t="s">
        <v>4</v>
      </c>
      <c r="K3" s="106"/>
      <c r="L3" s="107"/>
      <c r="M3" s="76" t="s">
        <v>84</v>
      </c>
      <c r="N3" s="76"/>
      <c r="O3" s="76"/>
      <c r="P3" s="76" t="s">
        <v>6</v>
      </c>
      <c r="Q3" s="76"/>
      <c r="R3" s="76"/>
      <c r="S3" s="58" t="s">
        <v>7</v>
      </c>
      <c r="T3" s="58"/>
      <c r="U3" s="58"/>
      <c r="V3" s="104"/>
      <c r="W3" s="104"/>
    </row>
    <row r="4" spans="1:23" ht="17.25" customHeight="1">
      <c r="A4" s="72"/>
      <c r="B4" s="110"/>
      <c r="C4" s="66"/>
      <c r="D4" s="67"/>
      <c r="E4" s="57"/>
      <c r="F4" s="57"/>
      <c r="G4" s="57"/>
      <c r="H4" s="57"/>
      <c r="I4" s="114"/>
      <c r="J4" s="51">
        <v>1</v>
      </c>
      <c r="K4" s="31">
        <v>2</v>
      </c>
      <c r="L4" s="31">
        <v>3</v>
      </c>
      <c r="M4" s="51">
        <v>1</v>
      </c>
      <c r="N4" s="31">
        <v>2</v>
      </c>
      <c r="O4" s="31">
        <v>3</v>
      </c>
      <c r="P4" s="51">
        <v>1</v>
      </c>
      <c r="Q4" s="31">
        <v>2</v>
      </c>
      <c r="R4" s="31">
        <v>3</v>
      </c>
      <c r="S4" s="51">
        <v>1</v>
      </c>
      <c r="T4" s="31">
        <v>2</v>
      </c>
      <c r="U4" s="2">
        <v>3</v>
      </c>
      <c r="V4" s="59"/>
      <c r="W4" s="104"/>
    </row>
    <row r="5" spans="1:23" ht="17.25" customHeight="1">
      <c r="A5" s="59" t="s">
        <v>85</v>
      </c>
      <c r="B5" s="25" t="s">
        <v>129</v>
      </c>
      <c r="C5" s="96" t="s">
        <v>86</v>
      </c>
      <c r="D5" s="97"/>
      <c r="E5" s="5">
        <v>6</v>
      </c>
      <c r="F5" s="6">
        <v>92</v>
      </c>
      <c r="G5" s="6">
        <v>4</v>
      </c>
      <c r="H5" s="6"/>
      <c r="I5" s="18"/>
      <c r="J5" s="18"/>
      <c r="K5" s="18"/>
      <c r="L5" s="18"/>
      <c r="M5" s="18"/>
      <c r="N5" s="18"/>
      <c r="O5" s="18">
        <v>6</v>
      </c>
      <c r="P5" s="18"/>
      <c r="Q5" s="18"/>
      <c r="R5" s="18"/>
      <c r="S5" s="18"/>
      <c r="T5" s="18"/>
      <c r="U5" s="6"/>
      <c r="V5" s="40" t="s">
        <v>8</v>
      </c>
      <c r="W5" s="20"/>
    </row>
    <row r="6" spans="1:23" ht="17.25" customHeight="1">
      <c r="A6" s="60"/>
      <c r="B6" s="25" t="s">
        <v>130</v>
      </c>
      <c r="C6" s="96" t="s">
        <v>87</v>
      </c>
      <c r="D6" s="97"/>
      <c r="E6" s="5">
        <v>3</v>
      </c>
      <c r="F6" s="6">
        <v>44</v>
      </c>
      <c r="G6" s="6">
        <v>4</v>
      </c>
      <c r="H6" s="6"/>
      <c r="I6" s="18"/>
      <c r="J6" s="18"/>
      <c r="K6" s="18"/>
      <c r="L6" s="18"/>
      <c r="M6" s="18"/>
      <c r="N6" s="18"/>
      <c r="O6" s="18">
        <v>3</v>
      </c>
      <c r="P6" s="18"/>
      <c r="Q6" s="18"/>
      <c r="R6" s="18"/>
      <c r="S6" s="18"/>
      <c r="T6" s="18"/>
      <c r="U6" s="6"/>
      <c r="V6" s="6"/>
      <c r="W6" s="20"/>
    </row>
    <row r="7" spans="1:23" ht="17.25" customHeight="1">
      <c r="A7" s="60"/>
      <c r="B7" s="25" t="s">
        <v>131</v>
      </c>
      <c r="C7" s="96" t="s">
        <v>88</v>
      </c>
      <c r="D7" s="97"/>
      <c r="E7" s="5">
        <v>3</v>
      </c>
      <c r="F7" s="6">
        <v>42</v>
      </c>
      <c r="G7" s="6">
        <v>6</v>
      </c>
      <c r="H7" s="6"/>
      <c r="I7" s="18"/>
      <c r="J7" s="18"/>
      <c r="K7" s="18"/>
      <c r="L7" s="18"/>
      <c r="M7" s="18"/>
      <c r="N7" s="18"/>
      <c r="O7" s="18"/>
      <c r="P7" s="18"/>
      <c r="Q7" s="18">
        <v>3</v>
      </c>
      <c r="R7" s="18"/>
      <c r="S7" s="18"/>
      <c r="T7" s="18"/>
      <c r="U7" s="6"/>
      <c r="V7" s="40" t="s">
        <v>8</v>
      </c>
      <c r="W7" s="20"/>
    </row>
    <row r="8" spans="1:23" ht="17.25" customHeight="1">
      <c r="A8" s="60"/>
      <c r="B8" s="25" t="s">
        <v>132</v>
      </c>
      <c r="C8" s="96" t="s">
        <v>89</v>
      </c>
      <c r="D8" s="97"/>
      <c r="E8" s="5">
        <v>4</v>
      </c>
      <c r="F8" s="5">
        <v>60</v>
      </c>
      <c r="G8" s="5">
        <v>4</v>
      </c>
      <c r="H8" s="5"/>
      <c r="I8" s="18"/>
      <c r="J8" s="18"/>
      <c r="K8" s="18"/>
      <c r="L8" s="18"/>
      <c r="M8" s="18"/>
      <c r="N8" s="18"/>
      <c r="O8" s="18"/>
      <c r="P8" s="18"/>
      <c r="Q8" s="18">
        <v>4</v>
      </c>
      <c r="R8" s="18"/>
      <c r="S8" s="18"/>
      <c r="T8" s="18"/>
      <c r="U8" s="6"/>
      <c r="V8" s="40" t="s">
        <v>8</v>
      </c>
      <c r="W8" s="20"/>
    </row>
    <row r="9" spans="1:23" ht="17.25" customHeight="1">
      <c r="A9" s="60"/>
      <c r="B9" s="25" t="s">
        <v>133</v>
      </c>
      <c r="C9" s="52" t="s">
        <v>90</v>
      </c>
      <c r="D9" s="53"/>
      <c r="E9" s="5">
        <v>3</v>
      </c>
      <c r="F9" s="6">
        <v>36</v>
      </c>
      <c r="G9" s="6">
        <v>12</v>
      </c>
      <c r="H9" s="6"/>
      <c r="I9" s="18"/>
      <c r="J9" s="18"/>
      <c r="K9" s="18"/>
      <c r="L9" s="18"/>
      <c r="M9" s="18"/>
      <c r="N9" s="18"/>
      <c r="O9" s="18"/>
      <c r="P9" s="18"/>
      <c r="Q9" s="18"/>
      <c r="R9" s="18">
        <v>3</v>
      </c>
      <c r="S9" s="18"/>
      <c r="T9" s="18"/>
      <c r="U9" s="6"/>
      <c r="V9" s="40" t="s">
        <v>8</v>
      </c>
      <c r="W9" s="22" t="s">
        <v>91</v>
      </c>
    </row>
    <row r="10" spans="1:23" ht="17.25" customHeight="1">
      <c r="A10" s="60"/>
      <c r="B10" s="25" t="s">
        <v>134</v>
      </c>
      <c r="C10" s="96" t="s">
        <v>92</v>
      </c>
      <c r="D10" s="97"/>
      <c r="E10" s="5">
        <v>4</v>
      </c>
      <c r="F10" s="6">
        <v>54</v>
      </c>
      <c r="G10" s="6">
        <v>10</v>
      </c>
      <c r="H10" s="9"/>
      <c r="I10" s="115"/>
      <c r="J10" s="18"/>
      <c r="K10" s="18"/>
      <c r="L10" s="18"/>
      <c r="M10" s="18"/>
      <c r="N10" s="18"/>
      <c r="O10" s="18"/>
      <c r="P10" s="18"/>
      <c r="Q10" s="18"/>
      <c r="R10" s="18">
        <v>4</v>
      </c>
      <c r="S10" s="18"/>
      <c r="T10" s="18"/>
      <c r="U10" s="6"/>
      <c r="V10" s="40" t="s">
        <v>8</v>
      </c>
      <c r="W10" s="22" t="s">
        <v>91</v>
      </c>
    </row>
    <row r="11" spans="1:23" ht="17.25" customHeight="1">
      <c r="A11" s="61"/>
      <c r="B11" s="87" t="s">
        <v>93</v>
      </c>
      <c r="C11" s="88"/>
      <c r="D11" s="89"/>
      <c r="E11" s="5">
        <f>SUM(E5:E10)</f>
        <v>23</v>
      </c>
      <c r="F11" s="5">
        <f>SUM(F5:F10)</f>
        <v>328</v>
      </c>
      <c r="G11" s="5">
        <f>SUM(G5:G10)</f>
        <v>40</v>
      </c>
      <c r="H11" s="9"/>
      <c r="I11" s="115"/>
      <c r="J11" s="18"/>
      <c r="K11" s="18"/>
      <c r="L11" s="18"/>
      <c r="M11" s="18"/>
      <c r="N11" s="18"/>
      <c r="O11" s="27">
        <f>SUM(O5:O10)</f>
        <v>9</v>
      </c>
      <c r="P11" s="18"/>
      <c r="Q11" s="27">
        <f>SUM(Q5:Q10)</f>
        <v>7</v>
      </c>
      <c r="R11" s="27">
        <f>SUM(R5:R10)</f>
        <v>7</v>
      </c>
      <c r="S11" s="18"/>
      <c r="T11" s="18"/>
      <c r="U11" s="6"/>
      <c r="V11" s="6"/>
      <c r="W11" s="20"/>
    </row>
    <row r="12" spans="1:23" ht="17.25" customHeight="1">
      <c r="A12" s="60" t="s">
        <v>94</v>
      </c>
      <c r="B12" s="25" t="s">
        <v>112</v>
      </c>
      <c r="C12" s="96" t="s">
        <v>113</v>
      </c>
      <c r="D12" s="97"/>
      <c r="E12" s="5">
        <v>3</v>
      </c>
      <c r="F12" s="6">
        <v>44</v>
      </c>
      <c r="G12" s="6">
        <v>4</v>
      </c>
      <c r="H12" s="9"/>
      <c r="I12" s="115"/>
      <c r="J12" s="18"/>
      <c r="K12" s="18"/>
      <c r="L12" s="18"/>
      <c r="M12" s="18"/>
      <c r="N12" s="18"/>
      <c r="O12" s="18"/>
      <c r="P12" s="18"/>
      <c r="Q12" s="18"/>
      <c r="R12" s="18">
        <v>3</v>
      </c>
      <c r="S12" s="18"/>
      <c r="T12" s="18"/>
      <c r="U12" s="6"/>
      <c r="V12" s="40"/>
      <c r="W12" s="22" t="s">
        <v>114</v>
      </c>
    </row>
    <row r="13" spans="1:23" ht="17.25" customHeight="1">
      <c r="A13" s="60"/>
      <c r="B13" s="25" t="s">
        <v>140</v>
      </c>
      <c r="C13" s="111" t="s">
        <v>99</v>
      </c>
      <c r="D13" s="111"/>
      <c r="E13" s="6">
        <v>2</v>
      </c>
      <c r="F13" s="6">
        <v>32</v>
      </c>
      <c r="G13" s="6"/>
      <c r="H13" s="6"/>
      <c r="I13" s="18"/>
      <c r="J13" s="18"/>
      <c r="K13" s="18"/>
      <c r="L13" s="18"/>
      <c r="M13" s="18"/>
      <c r="N13" s="18"/>
      <c r="O13" s="27"/>
      <c r="P13" s="18"/>
      <c r="Q13" s="18"/>
      <c r="R13" s="18">
        <v>2</v>
      </c>
      <c r="S13" s="18"/>
      <c r="T13" s="18"/>
      <c r="U13" s="6"/>
      <c r="V13" s="6"/>
      <c r="W13" s="22"/>
    </row>
    <row r="14" spans="1:23" ht="17.25" customHeight="1">
      <c r="A14" s="60" t="s">
        <v>95</v>
      </c>
      <c r="B14" s="25" t="s">
        <v>115</v>
      </c>
      <c r="C14" s="96" t="s">
        <v>116</v>
      </c>
      <c r="D14" s="97"/>
      <c r="E14" s="5">
        <v>3</v>
      </c>
      <c r="F14" s="6">
        <v>44</v>
      </c>
      <c r="G14" s="6">
        <v>4</v>
      </c>
      <c r="H14" s="9"/>
      <c r="I14" s="11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3</v>
      </c>
      <c r="U14" s="6"/>
      <c r="V14" s="40"/>
      <c r="W14" s="22" t="s">
        <v>114</v>
      </c>
    </row>
    <row r="15" spans="1:23" ht="17.25" customHeight="1">
      <c r="A15" s="60"/>
      <c r="B15" s="25" t="s">
        <v>117</v>
      </c>
      <c r="C15" s="96" t="s">
        <v>118</v>
      </c>
      <c r="D15" s="97"/>
      <c r="E15" s="5">
        <v>3</v>
      </c>
      <c r="F15" s="6">
        <v>44</v>
      </c>
      <c r="G15" s="6">
        <v>4</v>
      </c>
      <c r="H15" s="9"/>
      <c r="I15" s="11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>
        <v>3</v>
      </c>
      <c r="U15" s="6"/>
      <c r="V15" s="40"/>
      <c r="W15" s="22" t="s">
        <v>114</v>
      </c>
    </row>
    <row r="16" spans="1:23" ht="17.25" customHeight="1">
      <c r="A16" s="60"/>
      <c r="B16" s="25" t="s">
        <v>135</v>
      </c>
      <c r="C16" s="26" t="s">
        <v>96</v>
      </c>
      <c r="D16" s="112" t="s">
        <v>97</v>
      </c>
      <c r="E16" s="5">
        <v>4</v>
      </c>
      <c r="F16" s="6">
        <v>32</v>
      </c>
      <c r="G16" s="6"/>
      <c r="H16" s="6">
        <v>32</v>
      </c>
      <c r="I16" s="18"/>
      <c r="J16" s="18"/>
      <c r="K16" s="18"/>
      <c r="L16" s="18"/>
      <c r="M16" s="18"/>
      <c r="N16" s="18"/>
      <c r="O16" s="27"/>
      <c r="P16" s="18"/>
      <c r="Q16" s="18"/>
      <c r="R16" s="98">
        <v>4</v>
      </c>
      <c r="S16" s="18"/>
      <c r="T16" s="18"/>
      <c r="U16" s="6"/>
      <c r="V16" s="40" t="s">
        <v>8</v>
      </c>
      <c r="W16" s="22" t="s">
        <v>91</v>
      </c>
    </row>
    <row r="17" spans="1:23" ht="17.25" customHeight="1">
      <c r="A17" s="60"/>
      <c r="B17" s="25" t="s">
        <v>136</v>
      </c>
      <c r="C17" s="26" t="s">
        <v>98</v>
      </c>
      <c r="D17" s="112"/>
      <c r="E17" s="4">
        <v>4</v>
      </c>
      <c r="F17" s="6">
        <v>32</v>
      </c>
      <c r="G17" s="6"/>
      <c r="H17" s="6">
        <v>32</v>
      </c>
      <c r="I17" s="18"/>
      <c r="J17" s="18"/>
      <c r="K17" s="18"/>
      <c r="L17" s="18"/>
      <c r="M17" s="18"/>
      <c r="N17" s="18"/>
      <c r="O17" s="27"/>
      <c r="P17" s="18"/>
      <c r="Q17" s="18"/>
      <c r="R17" s="100"/>
      <c r="S17" s="18"/>
      <c r="T17" s="18"/>
      <c r="U17" s="6"/>
      <c r="V17" s="40" t="s">
        <v>8</v>
      </c>
      <c r="W17" s="22" t="s">
        <v>91</v>
      </c>
    </row>
    <row r="18" spans="1:23" ht="17.25" customHeight="1">
      <c r="A18" s="60"/>
      <c r="B18" s="25" t="s">
        <v>137</v>
      </c>
      <c r="C18" s="26" t="s">
        <v>119</v>
      </c>
      <c r="D18" s="112" t="s">
        <v>120</v>
      </c>
      <c r="E18" s="5">
        <v>2</v>
      </c>
      <c r="F18" s="6">
        <v>28</v>
      </c>
      <c r="G18" s="6"/>
      <c r="H18" s="6"/>
      <c r="I18" s="18">
        <v>4</v>
      </c>
      <c r="J18" s="18"/>
      <c r="K18" s="18"/>
      <c r="L18" s="18"/>
      <c r="M18" s="18"/>
      <c r="N18" s="18"/>
      <c r="O18" s="27"/>
      <c r="P18" s="18"/>
      <c r="Q18" s="18"/>
      <c r="R18" s="18"/>
      <c r="S18" s="18"/>
      <c r="T18" s="98">
        <v>2</v>
      </c>
      <c r="U18" s="6"/>
      <c r="V18" s="40"/>
      <c r="W18" s="22" t="s">
        <v>41</v>
      </c>
    </row>
    <row r="19" spans="1:23" ht="17.25" customHeight="1">
      <c r="A19" s="60"/>
      <c r="B19" s="25" t="s">
        <v>138</v>
      </c>
      <c r="C19" s="26" t="s">
        <v>121</v>
      </c>
      <c r="D19" s="112"/>
      <c r="E19" s="4">
        <v>2</v>
      </c>
      <c r="F19" s="6">
        <v>28</v>
      </c>
      <c r="G19" s="6"/>
      <c r="H19" s="6"/>
      <c r="I19" s="18">
        <v>4</v>
      </c>
      <c r="J19" s="18"/>
      <c r="K19" s="18"/>
      <c r="L19" s="18"/>
      <c r="M19" s="18"/>
      <c r="N19" s="18"/>
      <c r="O19" s="27"/>
      <c r="P19" s="18"/>
      <c r="Q19" s="18"/>
      <c r="R19" s="18"/>
      <c r="S19" s="18"/>
      <c r="T19" s="100"/>
      <c r="U19" s="6"/>
      <c r="V19" s="40"/>
      <c r="W19" s="22" t="s">
        <v>41</v>
      </c>
    </row>
    <row r="20" spans="1:23" ht="17.25" customHeight="1">
      <c r="A20" s="60"/>
      <c r="B20" s="25" t="s">
        <v>139</v>
      </c>
      <c r="C20" s="26" t="s">
        <v>122</v>
      </c>
      <c r="D20" s="112" t="s">
        <v>120</v>
      </c>
      <c r="E20" s="5">
        <v>2</v>
      </c>
      <c r="F20" s="6">
        <v>28</v>
      </c>
      <c r="G20" s="6">
        <v>4</v>
      </c>
      <c r="H20" s="6"/>
      <c r="I20" s="18"/>
      <c r="J20" s="18"/>
      <c r="K20" s="18"/>
      <c r="L20" s="18"/>
      <c r="M20" s="18"/>
      <c r="N20" s="18"/>
      <c r="O20" s="27"/>
      <c r="P20" s="18"/>
      <c r="Q20" s="18"/>
      <c r="R20" s="18"/>
      <c r="S20" s="18"/>
      <c r="T20" s="98">
        <v>2</v>
      </c>
      <c r="U20" s="6"/>
      <c r="V20" s="40"/>
      <c r="W20" s="22" t="s">
        <v>41</v>
      </c>
    </row>
    <row r="21" spans="1:23" ht="17.25" customHeight="1">
      <c r="A21" s="60"/>
      <c r="B21" s="25" t="s">
        <v>45</v>
      </c>
      <c r="C21" s="26" t="s">
        <v>124</v>
      </c>
      <c r="D21" s="112"/>
      <c r="E21" s="4">
        <v>2</v>
      </c>
      <c r="F21" s="6">
        <v>28</v>
      </c>
      <c r="G21" s="6">
        <v>4</v>
      </c>
      <c r="H21" s="6"/>
      <c r="I21" s="18"/>
      <c r="J21" s="18"/>
      <c r="K21" s="18"/>
      <c r="L21" s="18"/>
      <c r="M21" s="18"/>
      <c r="N21" s="18"/>
      <c r="O21" s="27"/>
      <c r="P21" s="18"/>
      <c r="Q21" s="18"/>
      <c r="R21" s="18"/>
      <c r="S21" s="18"/>
      <c r="T21" s="100"/>
      <c r="U21" s="6"/>
      <c r="V21" s="40"/>
      <c r="W21" s="22" t="s">
        <v>41</v>
      </c>
    </row>
    <row r="22" spans="1:23" ht="17.25" customHeight="1">
      <c r="A22" s="61"/>
      <c r="B22" s="87" t="s">
        <v>100</v>
      </c>
      <c r="C22" s="88"/>
      <c r="D22" s="89"/>
      <c r="E22" s="5">
        <f>SUM(E12:E16,E18,E20)</f>
        <v>19</v>
      </c>
      <c r="F22" s="5">
        <f>SUM(F12:F16,F18,F20)</f>
        <v>252</v>
      </c>
      <c r="G22" s="5">
        <f>SUM(G12:G16,G18,G20)</f>
        <v>16</v>
      </c>
      <c r="H22" s="5">
        <f>SUM(H12:H16,H18,H20)</f>
        <v>32</v>
      </c>
      <c r="I22" s="27">
        <f>SUM(I12:I16,I18,I20)</f>
        <v>4</v>
      </c>
      <c r="J22" s="18"/>
      <c r="K22" s="18"/>
      <c r="L22" s="18"/>
      <c r="M22" s="18"/>
      <c r="N22" s="18"/>
      <c r="O22" s="27"/>
      <c r="P22" s="18"/>
      <c r="Q22" s="18"/>
      <c r="R22" s="27">
        <f>SUM(R12:R16,R18,R20)</f>
        <v>9</v>
      </c>
      <c r="S22" s="18"/>
      <c r="T22" s="27">
        <f>SUM(T12:T16,T18,T20)</f>
        <v>10</v>
      </c>
      <c r="U22" s="6"/>
      <c r="V22" s="6"/>
      <c r="W22" s="20"/>
    </row>
    <row r="23" spans="1:26" ht="17.25" customHeight="1">
      <c r="A23" s="60"/>
      <c r="B23" s="7"/>
      <c r="C23" s="96" t="s">
        <v>102</v>
      </c>
      <c r="D23" s="97"/>
      <c r="E23" s="5">
        <v>2</v>
      </c>
      <c r="F23" s="6">
        <v>32</v>
      </c>
      <c r="G23" s="6"/>
      <c r="H23" s="6"/>
      <c r="I23" s="18"/>
      <c r="J23" s="18"/>
      <c r="K23" s="18"/>
      <c r="L23" s="18"/>
      <c r="M23" s="18"/>
      <c r="N23" s="18"/>
      <c r="O23" s="18"/>
      <c r="P23" s="18"/>
      <c r="Q23" s="18">
        <v>2</v>
      </c>
      <c r="R23" s="18"/>
      <c r="S23" s="18"/>
      <c r="T23" s="18"/>
      <c r="U23" s="6"/>
      <c r="V23" s="19"/>
      <c r="W23" s="93" t="s">
        <v>144</v>
      </c>
      <c r="Y23" s="8"/>
      <c r="Z23" s="1"/>
    </row>
    <row r="24" spans="1:26" ht="17.25" customHeight="1">
      <c r="A24" s="60"/>
      <c r="B24" s="7"/>
      <c r="C24" s="96" t="s">
        <v>101</v>
      </c>
      <c r="D24" s="97"/>
      <c r="E24" s="5">
        <v>2</v>
      </c>
      <c r="F24" s="22">
        <v>32</v>
      </c>
      <c r="G24" s="17"/>
      <c r="H24" s="17"/>
      <c r="I24" s="116"/>
      <c r="J24" s="18"/>
      <c r="K24" s="18"/>
      <c r="L24" s="18"/>
      <c r="M24" s="18"/>
      <c r="N24" s="18"/>
      <c r="O24" s="18"/>
      <c r="P24" s="18"/>
      <c r="Q24" s="98">
        <v>2</v>
      </c>
      <c r="R24" s="18"/>
      <c r="S24" s="18"/>
      <c r="T24" s="98">
        <v>4</v>
      </c>
      <c r="U24" s="6"/>
      <c r="V24" s="6"/>
      <c r="W24" s="94"/>
      <c r="Y24" s="8"/>
      <c r="Z24" s="1"/>
    </row>
    <row r="25" spans="1:26" ht="17.25" customHeight="1">
      <c r="A25" s="60"/>
      <c r="B25" s="7"/>
      <c r="C25" s="96" t="s">
        <v>103</v>
      </c>
      <c r="D25" s="97"/>
      <c r="E25" s="5">
        <v>2</v>
      </c>
      <c r="F25" s="6">
        <v>32</v>
      </c>
      <c r="G25" s="6"/>
      <c r="H25" s="6"/>
      <c r="I25" s="18"/>
      <c r="J25" s="18"/>
      <c r="K25" s="18"/>
      <c r="L25" s="18"/>
      <c r="M25" s="18"/>
      <c r="N25" s="18"/>
      <c r="O25" s="18"/>
      <c r="P25" s="18"/>
      <c r="Q25" s="99"/>
      <c r="R25" s="18"/>
      <c r="S25" s="18"/>
      <c r="T25" s="99"/>
      <c r="U25" s="7"/>
      <c r="V25" s="5"/>
      <c r="W25" s="94"/>
      <c r="Y25" s="8"/>
      <c r="Z25" s="1"/>
    </row>
    <row r="26" spans="1:26" ht="17.25" customHeight="1">
      <c r="A26" s="60"/>
      <c r="B26" s="7"/>
      <c r="C26" s="96" t="s">
        <v>104</v>
      </c>
      <c r="D26" s="97"/>
      <c r="E26" s="5">
        <v>2</v>
      </c>
      <c r="F26" s="6">
        <v>32</v>
      </c>
      <c r="G26" s="6"/>
      <c r="H26" s="6"/>
      <c r="I26" s="18"/>
      <c r="J26" s="18"/>
      <c r="K26" s="18"/>
      <c r="L26" s="18"/>
      <c r="M26" s="18"/>
      <c r="N26" s="18"/>
      <c r="O26" s="18"/>
      <c r="P26" s="18"/>
      <c r="Q26" s="99"/>
      <c r="R26" s="18"/>
      <c r="S26" s="18"/>
      <c r="T26" s="99"/>
      <c r="U26" s="7"/>
      <c r="V26" s="5"/>
      <c r="W26" s="94"/>
      <c r="Y26" s="8"/>
      <c r="Z26" s="1"/>
    </row>
    <row r="27" spans="1:26" ht="17.25" customHeight="1">
      <c r="A27" s="60"/>
      <c r="B27" s="7"/>
      <c r="C27" s="96" t="s">
        <v>105</v>
      </c>
      <c r="D27" s="97"/>
      <c r="E27" s="5"/>
      <c r="F27" s="6"/>
      <c r="G27" s="6"/>
      <c r="H27" s="6"/>
      <c r="I27" s="18"/>
      <c r="J27" s="18"/>
      <c r="K27" s="18"/>
      <c r="L27" s="18"/>
      <c r="M27" s="18"/>
      <c r="N27" s="18"/>
      <c r="O27" s="18"/>
      <c r="P27" s="18"/>
      <c r="Q27" s="100"/>
      <c r="R27" s="18"/>
      <c r="S27" s="18"/>
      <c r="T27" s="100"/>
      <c r="U27" s="7"/>
      <c r="V27" s="5"/>
      <c r="W27" s="95"/>
      <c r="Y27" s="8"/>
      <c r="Z27" s="1"/>
    </row>
    <row r="28" spans="1:23" ht="17.25" customHeight="1">
      <c r="A28" s="61"/>
      <c r="B28" s="87" t="s">
        <v>106</v>
      </c>
      <c r="C28" s="88"/>
      <c r="D28" s="89"/>
      <c r="E28" s="5">
        <f>SUM(E23:E27)</f>
        <v>8</v>
      </c>
      <c r="F28" s="20">
        <f>SUM(F23:F27)</f>
        <v>128</v>
      </c>
      <c r="G28" s="20"/>
      <c r="H28" s="20"/>
      <c r="I28" s="28"/>
      <c r="J28" s="18"/>
      <c r="K28" s="18"/>
      <c r="L28" s="18"/>
      <c r="M28" s="18"/>
      <c r="N28" s="18"/>
      <c r="O28" s="18"/>
      <c r="P28" s="33"/>
      <c r="Q28" s="33">
        <f>SUM(Q23:Q27)</f>
        <v>4</v>
      </c>
      <c r="R28" s="33"/>
      <c r="S28" s="33"/>
      <c r="T28" s="18">
        <f>SUM(T23:T27)</f>
        <v>4</v>
      </c>
      <c r="U28" s="22"/>
      <c r="V28" s="17"/>
      <c r="W28" s="20"/>
    </row>
    <row r="29" spans="1:23" ht="17.25" customHeight="1">
      <c r="A29" s="59" t="s">
        <v>107</v>
      </c>
      <c r="B29" s="46">
        <v>309080</v>
      </c>
      <c r="C29" s="96" t="s">
        <v>12</v>
      </c>
      <c r="D29" s="97"/>
      <c r="E29" s="5">
        <v>2</v>
      </c>
      <c r="F29" s="6"/>
      <c r="G29" s="6"/>
      <c r="H29" s="6"/>
      <c r="I29" s="18"/>
      <c r="J29" s="18" t="s">
        <v>13</v>
      </c>
      <c r="K29" s="18"/>
      <c r="L29" s="18"/>
      <c r="M29" s="18"/>
      <c r="N29" s="18"/>
      <c r="O29" s="18"/>
      <c r="P29" s="27"/>
      <c r="Q29" s="18"/>
      <c r="R29" s="18"/>
      <c r="S29" s="27"/>
      <c r="T29" s="18"/>
      <c r="U29" s="19"/>
      <c r="V29" s="6"/>
      <c r="W29" s="22"/>
    </row>
    <row r="30" spans="1:23" ht="17.25" customHeight="1">
      <c r="A30" s="60"/>
      <c r="B30" s="47">
        <v>340003</v>
      </c>
      <c r="C30" s="96" t="s">
        <v>141</v>
      </c>
      <c r="D30" s="97"/>
      <c r="E30" s="5">
        <v>4</v>
      </c>
      <c r="F30" s="6"/>
      <c r="G30" s="6"/>
      <c r="H30" s="6"/>
      <c r="I30" s="18"/>
      <c r="J30" s="18"/>
      <c r="K30" s="18"/>
      <c r="L30" s="18"/>
      <c r="M30" s="18" t="s">
        <v>22</v>
      </c>
      <c r="N30" s="18"/>
      <c r="O30" s="18"/>
      <c r="P30" s="27"/>
      <c r="Q30" s="18"/>
      <c r="R30" s="18"/>
      <c r="S30" s="27"/>
      <c r="T30" s="18"/>
      <c r="U30" s="19"/>
      <c r="V30" s="6"/>
      <c r="W30" s="22"/>
    </row>
    <row r="31" spans="1:23" ht="17.25" customHeight="1">
      <c r="A31" s="60"/>
      <c r="B31" s="25" t="s">
        <v>43</v>
      </c>
      <c r="C31" s="96" t="s">
        <v>33</v>
      </c>
      <c r="D31" s="97"/>
      <c r="E31" s="5">
        <v>3</v>
      </c>
      <c r="F31" s="6"/>
      <c r="G31" s="6"/>
      <c r="H31" s="6"/>
      <c r="I31" s="18"/>
      <c r="J31" s="18"/>
      <c r="K31" s="18"/>
      <c r="L31" s="18"/>
      <c r="M31" s="18"/>
      <c r="N31" s="18"/>
      <c r="O31" s="18"/>
      <c r="P31" s="27" t="s">
        <v>19</v>
      </c>
      <c r="Q31" s="18"/>
      <c r="R31" s="18"/>
      <c r="S31" s="27"/>
      <c r="T31" s="18"/>
      <c r="U31" s="19"/>
      <c r="V31" s="6"/>
      <c r="W31" s="22"/>
    </row>
    <row r="32" spans="1:23" ht="17.25" customHeight="1">
      <c r="A32" s="60"/>
      <c r="B32" s="25" t="s">
        <v>123</v>
      </c>
      <c r="C32" s="96" t="s">
        <v>34</v>
      </c>
      <c r="D32" s="97"/>
      <c r="E32" s="5">
        <v>1</v>
      </c>
      <c r="F32" s="6"/>
      <c r="G32" s="6"/>
      <c r="H32" s="6"/>
      <c r="I32" s="18"/>
      <c r="J32" s="18"/>
      <c r="K32" s="18"/>
      <c r="L32" s="18"/>
      <c r="M32" s="18"/>
      <c r="N32" s="18"/>
      <c r="O32" s="18"/>
      <c r="P32" s="27" t="s">
        <v>20</v>
      </c>
      <c r="Q32" s="18"/>
      <c r="R32" s="18"/>
      <c r="S32" s="27"/>
      <c r="T32" s="18"/>
      <c r="U32" s="19"/>
      <c r="V32" s="6"/>
      <c r="W32" s="22" t="s">
        <v>125</v>
      </c>
    </row>
    <row r="33" spans="1:23" ht="17.25" customHeight="1">
      <c r="A33" s="60"/>
      <c r="B33" s="3">
        <v>342005</v>
      </c>
      <c r="C33" s="96" t="s">
        <v>18</v>
      </c>
      <c r="D33" s="97"/>
      <c r="E33" s="5">
        <v>1</v>
      </c>
      <c r="F33" s="6">
        <v>4</v>
      </c>
      <c r="G33" s="6">
        <v>12</v>
      </c>
      <c r="H33" s="6"/>
      <c r="I33" s="18"/>
      <c r="J33" s="18"/>
      <c r="K33" s="18"/>
      <c r="L33" s="18"/>
      <c r="M33" s="18"/>
      <c r="N33" s="18"/>
      <c r="O33" s="18"/>
      <c r="P33" s="27"/>
      <c r="Q33" s="18">
        <v>1</v>
      </c>
      <c r="R33" s="18"/>
      <c r="S33" s="27"/>
      <c r="T33" s="18"/>
      <c r="U33" s="19"/>
      <c r="V33" s="6"/>
      <c r="W33" s="22"/>
    </row>
    <row r="34" spans="1:23" ht="17.25" customHeight="1">
      <c r="A34" s="60"/>
      <c r="B34" s="25" t="s">
        <v>44</v>
      </c>
      <c r="C34" s="96" t="s">
        <v>35</v>
      </c>
      <c r="D34" s="97"/>
      <c r="E34" s="5">
        <v>3</v>
      </c>
      <c r="F34" s="6"/>
      <c r="G34" s="6"/>
      <c r="H34" s="6"/>
      <c r="I34" s="18"/>
      <c r="J34" s="18"/>
      <c r="K34" s="18"/>
      <c r="L34" s="18"/>
      <c r="M34" s="18"/>
      <c r="N34" s="18"/>
      <c r="O34" s="18"/>
      <c r="P34" s="27"/>
      <c r="Q34" s="18"/>
      <c r="R34" s="18" t="s">
        <v>19</v>
      </c>
      <c r="S34" s="27"/>
      <c r="T34" s="18"/>
      <c r="U34" s="19"/>
      <c r="V34" s="6"/>
      <c r="W34" s="22" t="s">
        <v>126</v>
      </c>
    </row>
    <row r="35" spans="1:23" ht="17.25" customHeight="1">
      <c r="A35" s="60"/>
      <c r="B35" s="25" t="s">
        <v>142</v>
      </c>
      <c r="C35" s="96" t="s">
        <v>36</v>
      </c>
      <c r="D35" s="97"/>
      <c r="E35" s="5">
        <v>1</v>
      </c>
      <c r="F35" s="6"/>
      <c r="G35" s="6"/>
      <c r="H35" s="6"/>
      <c r="I35" s="18"/>
      <c r="J35" s="18"/>
      <c r="K35" s="18"/>
      <c r="L35" s="18"/>
      <c r="M35" s="18"/>
      <c r="N35" s="18"/>
      <c r="O35" s="18"/>
      <c r="P35" s="27"/>
      <c r="Q35" s="18"/>
      <c r="R35" s="18"/>
      <c r="S35" s="27" t="s">
        <v>20</v>
      </c>
      <c r="T35" s="18"/>
      <c r="U35" s="19"/>
      <c r="V35" s="6"/>
      <c r="W35" s="22"/>
    </row>
    <row r="36" spans="1:23" ht="17.25" customHeight="1">
      <c r="A36" s="60"/>
      <c r="B36" s="3">
        <v>342004</v>
      </c>
      <c r="C36" s="96" t="s">
        <v>37</v>
      </c>
      <c r="D36" s="97"/>
      <c r="E36" s="5">
        <v>1</v>
      </c>
      <c r="F36" s="6"/>
      <c r="G36" s="6"/>
      <c r="H36" s="6"/>
      <c r="I36" s="18"/>
      <c r="J36" s="18"/>
      <c r="K36" s="18"/>
      <c r="L36" s="18"/>
      <c r="M36" s="18"/>
      <c r="N36" s="18"/>
      <c r="O36" s="18"/>
      <c r="P36" s="27"/>
      <c r="Q36" s="18"/>
      <c r="R36" s="18"/>
      <c r="S36" s="27" t="s">
        <v>20</v>
      </c>
      <c r="T36" s="18"/>
      <c r="U36" s="19"/>
      <c r="V36" s="6"/>
      <c r="W36" s="22"/>
    </row>
    <row r="37" spans="1:23" ht="17.25" customHeight="1">
      <c r="A37" s="60"/>
      <c r="B37" s="3">
        <v>340028</v>
      </c>
      <c r="C37" s="96" t="s">
        <v>38</v>
      </c>
      <c r="D37" s="97"/>
      <c r="E37" s="5">
        <v>2</v>
      </c>
      <c r="F37" s="6"/>
      <c r="G37" s="6"/>
      <c r="H37" s="6"/>
      <c r="I37" s="18"/>
      <c r="J37" s="18"/>
      <c r="K37" s="18"/>
      <c r="L37" s="18"/>
      <c r="M37" s="18"/>
      <c r="N37" s="18"/>
      <c r="O37" s="18"/>
      <c r="P37" s="27"/>
      <c r="Q37" s="18"/>
      <c r="R37" s="18"/>
      <c r="S37" s="27" t="s">
        <v>40</v>
      </c>
      <c r="T37" s="18"/>
      <c r="U37" s="19"/>
      <c r="V37" s="6"/>
      <c r="W37" s="22"/>
    </row>
    <row r="38" spans="1:23" ht="17.25" customHeight="1">
      <c r="A38" s="60"/>
      <c r="B38" s="3">
        <v>342006</v>
      </c>
      <c r="C38" s="96" t="s">
        <v>39</v>
      </c>
      <c r="D38" s="97"/>
      <c r="E38" s="5">
        <v>1</v>
      </c>
      <c r="F38" s="6">
        <v>6</v>
      </c>
      <c r="G38" s="6">
        <v>10</v>
      </c>
      <c r="H38" s="6"/>
      <c r="I38" s="18"/>
      <c r="J38" s="18"/>
      <c r="K38" s="18"/>
      <c r="L38" s="18"/>
      <c r="M38" s="18"/>
      <c r="N38" s="18"/>
      <c r="O38" s="18"/>
      <c r="P38" s="27"/>
      <c r="Q38" s="18"/>
      <c r="R38" s="18"/>
      <c r="S38" s="27"/>
      <c r="T38" s="18">
        <v>1</v>
      </c>
      <c r="U38" s="19"/>
      <c r="V38" s="6"/>
      <c r="W38" s="22" t="s">
        <v>126</v>
      </c>
    </row>
    <row r="39" spans="1:23" ht="17.25" customHeight="1">
      <c r="A39" s="60"/>
      <c r="B39" s="3">
        <v>340029</v>
      </c>
      <c r="C39" s="52" t="s">
        <v>21</v>
      </c>
      <c r="D39" s="53"/>
      <c r="E39" s="5">
        <v>2</v>
      </c>
      <c r="F39" s="6">
        <v>8</v>
      </c>
      <c r="G39" s="6"/>
      <c r="H39" s="6">
        <v>24</v>
      </c>
      <c r="I39" s="18"/>
      <c r="J39" s="18"/>
      <c r="K39" s="18"/>
      <c r="L39" s="18"/>
      <c r="M39" s="18"/>
      <c r="N39" s="18"/>
      <c r="O39" s="18"/>
      <c r="P39" s="27"/>
      <c r="Q39" s="18"/>
      <c r="R39" s="18"/>
      <c r="S39" s="27"/>
      <c r="T39" s="18">
        <v>2</v>
      </c>
      <c r="U39" s="19"/>
      <c r="V39" s="6"/>
      <c r="W39" s="22" t="s">
        <v>126</v>
      </c>
    </row>
    <row r="40" spans="1:23" ht="17.25" customHeight="1">
      <c r="A40" s="60"/>
      <c r="B40" s="48">
        <v>200001</v>
      </c>
      <c r="C40" s="96" t="s">
        <v>108</v>
      </c>
      <c r="D40" s="97"/>
      <c r="E40" s="5">
        <v>12</v>
      </c>
      <c r="F40" s="6"/>
      <c r="G40" s="6"/>
      <c r="H40" s="6"/>
      <c r="I40" s="18"/>
      <c r="J40" s="18"/>
      <c r="K40" s="18"/>
      <c r="L40" s="18"/>
      <c r="M40" s="18"/>
      <c r="N40" s="18"/>
      <c r="O40" s="18"/>
      <c r="P40" s="27"/>
      <c r="Q40" s="18"/>
      <c r="R40" s="18"/>
      <c r="S40" s="27"/>
      <c r="T40" s="18"/>
      <c r="U40" s="19">
        <v>12</v>
      </c>
      <c r="V40" s="6"/>
      <c r="W40" s="22"/>
    </row>
    <row r="41" spans="1:23" ht="17.25" customHeight="1">
      <c r="A41" s="60"/>
      <c r="B41" s="48">
        <v>309081</v>
      </c>
      <c r="C41" s="96" t="s">
        <v>16</v>
      </c>
      <c r="D41" s="97"/>
      <c r="E41" s="5">
        <v>1</v>
      </c>
      <c r="F41" s="6"/>
      <c r="G41" s="6"/>
      <c r="H41" s="6"/>
      <c r="I41" s="18">
        <v>16</v>
      </c>
      <c r="J41" s="18"/>
      <c r="K41" s="18"/>
      <c r="L41" s="18"/>
      <c r="M41" s="18"/>
      <c r="N41" s="18"/>
      <c r="O41" s="18"/>
      <c r="P41" s="27" t="s">
        <v>20</v>
      </c>
      <c r="Q41" s="18"/>
      <c r="R41" s="18"/>
      <c r="S41" s="27"/>
      <c r="T41" s="18"/>
      <c r="U41" s="19"/>
      <c r="V41" s="6"/>
      <c r="W41" s="22" t="s">
        <v>109</v>
      </c>
    </row>
    <row r="42" spans="1:23" ht="17.25" customHeight="1">
      <c r="A42" s="61"/>
      <c r="B42" s="101" t="s">
        <v>110</v>
      </c>
      <c r="C42" s="102"/>
      <c r="D42" s="103"/>
      <c r="E42" s="20">
        <f>SUM(E29:E41)</f>
        <v>34</v>
      </c>
      <c r="F42" s="20">
        <f>SUM(F29:F41)</f>
        <v>18</v>
      </c>
      <c r="G42" s="20">
        <f>SUM(G29:G41)</f>
        <v>22</v>
      </c>
      <c r="H42" s="20">
        <f>SUM(H29:H41)</f>
        <v>24</v>
      </c>
      <c r="I42" s="28">
        <f>SUM(E29:E32,E34:E37,E40:E41)*16</f>
        <v>480</v>
      </c>
      <c r="J42" s="28">
        <v>2</v>
      </c>
      <c r="K42" s="28"/>
      <c r="L42" s="28"/>
      <c r="M42" s="28">
        <v>4</v>
      </c>
      <c r="N42" s="28"/>
      <c r="O42" s="28"/>
      <c r="P42" s="28">
        <v>5</v>
      </c>
      <c r="Q42" s="28">
        <f>SUM(Q29:Q41)</f>
        <v>1</v>
      </c>
      <c r="R42" s="28">
        <v>3</v>
      </c>
      <c r="S42" s="28">
        <v>4</v>
      </c>
      <c r="T42" s="28">
        <f>SUM(T29:T41)</f>
        <v>3</v>
      </c>
      <c r="U42" s="28">
        <f>SUM(U29:U41)</f>
        <v>12</v>
      </c>
      <c r="V42" s="20"/>
      <c r="W42" s="10"/>
    </row>
    <row r="43" spans="1:23" ht="17.25" customHeight="1">
      <c r="A43" s="101" t="s">
        <v>111</v>
      </c>
      <c r="B43" s="102"/>
      <c r="C43" s="102"/>
      <c r="D43" s="103"/>
      <c r="E43" s="23">
        <f>SUM(E11,E22,E28,E42,102)</f>
        <v>186</v>
      </c>
      <c r="F43" s="23">
        <f>SUM(F11,F22,F28,F42,1418)</f>
        <v>2144</v>
      </c>
      <c r="G43" s="23">
        <f>SUM(G11,G22,G28,G42,118)</f>
        <v>196</v>
      </c>
      <c r="H43" s="23">
        <f>SUM(H11,H22,H28,H42,72)</f>
        <v>128</v>
      </c>
      <c r="I43" s="37">
        <f>SUM(I11,I22,I28,I42,88)</f>
        <v>572</v>
      </c>
      <c r="J43" s="37">
        <f>SUM(J11,J22,J28,J42)</f>
        <v>2</v>
      </c>
      <c r="K43" s="37">
        <f>SUM(K11,K22,K28,K42,24)</f>
        <v>24</v>
      </c>
      <c r="L43" s="37">
        <f>SUM(L11,L22,L28,L42,25)</f>
        <v>25</v>
      </c>
      <c r="M43" s="37">
        <f>SUM(M11,M22,M28,M42)</f>
        <v>4</v>
      </c>
      <c r="N43" s="37">
        <f>SUM(N11,N22,N28,N42,23.5)</f>
        <v>23.5</v>
      </c>
      <c r="O43" s="37">
        <f>SUM(O11,O22,O28,O42,16)</f>
        <v>25</v>
      </c>
      <c r="P43" s="37">
        <f>SUM(P11,P22,P28,P42)</f>
        <v>5</v>
      </c>
      <c r="Q43" s="37">
        <f>SUM(Q11,Q22,Q28,Q42,12)</f>
        <v>24</v>
      </c>
      <c r="R43" s="37">
        <f>SUM(R11,R22,R28,R42,3.5)</f>
        <v>22.5</v>
      </c>
      <c r="S43" s="37">
        <f>SUM(S11,S22,S28,S42)</f>
        <v>4</v>
      </c>
      <c r="T43" s="37">
        <f>SUM(T11,T22,T28,T42,2)</f>
        <v>19</v>
      </c>
      <c r="U43" s="23">
        <f>SUM(U11,U22,U28,U42)</f>
        <v>12</v>
      </c>
      <c r="V43" s="23"/>
      <c r="W43" s="20"/>
    </row>
    <row r="48" ht="14.25"/>
    <row r="49" ht="14.25"/>
    <row r="50" ht="14.25"/>
  </sheetData>
  <sheetProtection/>
  <mergeCells count="63">
    <mergeCell ref="W2:W4"/>
    <mergeCell ref="S3:U3"/>
    <mergeCell ref="A23:A28"/>
    <mergeCell ref="D18:D19"/>
    <mergeCell ref="D20:D21"/>
    <mergeCell ref="A12:A22"/>
    <mergeCell ref="D16:D17"/>
    <mergeCell ref="C26:D26"/>
    <mergeCell ref="B22:D22"/>
    <mergeCell ref="R16:R17"/>
    <mergeCell ref="T18:T19"/>
    <mergeCell ref="C15:D15"/>
    <mergeCell ref="T20:T21"/>
    <mergeCell ref="M3:O3"/>
    <mergeCell ref="C14:D14"/>
    <mergeCell ref="C12:D12"/>
    <mergeCell ref="C10:D10"/>
    <mergeCell ref="C13:D13"/>
    <mergeCell ref="B11:D11"/>
    <mergeCell ref="B2:B4"/>
    <mergeCell ref="C7:D7"/>
    <mergeCell ref="C8:D8"/>
    <mergeCell ref="C9:D9"/>
    <mergeCell ref="J2:U2"/>
    <mergeCell ref="F2:I2"/>
    <mergeCell ref="F3:F4"/>
    <mergeCell ref="G3:G4"/>
    <mergeCell ref="H3:H4"/>
    <mergeCell ref="I3:I4"/>
    <mergeCell ref="A1:W1"/>
    <mergeCell ref="C2:D4"/>
    <mergeCell ref="C5:D5"/>
    <mergeCell ref="C6:D6"/>
    <mergeCell ref="V2:V4"/>
    <mergeCell ref="P3:R3"/>
    <mergeCell ref="J3:L3"/>
    <mergeCell ref="A2:A4"/>
    <mergeCell ref="E2:E4"/>
    <mergeCell ref="A5:A11"/>
    <mergeCell ref="C41:D41"/>
    <mergeCell ref="C30:D30"/>
    <mergeCell ref="B42:D42"/>
    <mergeCell ref="A43:D43"/>
    <mergeCell ref="C36:D36"/>
    <mergeCell ref="C37:D37"/>
    <mergeCell ref="C40:D40"/>
    <mergeCell ref="A29:A42"/>
    <mergeCell ref="C31:D31"/>
    <mergeCell ref="C38:D38"/>
    <mergeCell ref="C39:D39"/>
    <mergeCell ref="C35:D35"/>
    <mergeCell ref="B28:D28"/>
    <mergeCell ref="C29:D29"/>
    <mergeCell ref="C32:D32"/>
    <mergeCell ref="C34:D34"/>
    <mergeCell ref="W23:W27"/>
    <mergeCell ref="C33:D33"/>
    <mergeCell ref="C27:D27"/>
    <mergeCell ref="C24:D24"/>
    <mergeCell ref="C23:D23"/>
    <mergeCell ref="C25:D25"/>
    <mergeCell ref="Q24:Q27"/>
    <mergeCell ref="T24:T27"/>
  </mergeCells>
  <printOptions/>
  <pageMargins left="0.4330708661417323" right="0" top="0.4330708661417323" bottom="0.31496062992125984" header="0.3937007874015748" footer="0.2362204724409449"/>
  <pageSetup horizontalDpi="600" verticalDpi="600" orientation="portrait" paperSize="9" r:id="rId3"/>
  <headerFooter alignWithMargins="0">
    <oddFooter>&amp;C&amp;"Times New Roman,常规"&amp;9 100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</cp:lastModifiedBy>
  <cp:lastPrinted>2009-11-27T02:15:07Z</cp:lastPrinted>
  <dcterms:created xsi:type="dcterms:W3CDTF">2007-10-12T08:34:44Z</dcterms:created>
  <dcterms:modified xsi:type="dcterms:W3CDTF">2012-11-07T12:46:40Z</dcterms:modified>
  <cp:category/>
  <cp:version/>
  <cp:contentType/>
  <cp:contentStatus/>
</cp:coreProperties>
</file>